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00" yWindow="795" windowWidth="7740" windowHeight="9090"/>
  </bookViews>
  <sheets>
    <sheet name="Table 16 09" sheetId="1" r:id="rId1"/>
    <sheet name="Compare" sheetId="3" state="hidden" r:id="rId2"/>
    <sheet name="Table 16 - Financial Aid Aw 08" sheetId="2" state="hidden" r:id="rId3"/>
  </sheets>
  <definedNames>
    <definedName name="_xlnm.Print_Area" localSheetId="0">'Table 16 09'!$A$1:$L$101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C95" i="1"/>
  <c r="D95"/>
  <c r="E95"/>
  <c r="F95"/>
  <c r="G95"/>
  <c r="H95"/>
  <c r="I95"/>
  <c r="J95"/>
  <c r="K95"/>
  <c r="B95"/>
  <c r="C93"/>
  <c r="D93"/>
  <c r="E93"/>
  <c r="F93"/>
  <c r="G93"/>
  <c r="H93"/>
  <c r="I93"/>
  <c r="J93"/>
  <c r="K93"/>
  <c r="B93"/>
  <c r="C91"/>
  <c r="D91"/>
  <c r="E91"/>
  <c r="F91"/>
  <c r="G91"/>
  <c r="H91"/>
  <c r="I91"/>
  <c r="J91"/>
  <c r="K91"/>
  <c r="B91"/>
  <c r="C85"/>
  <c r="D85"/>
  <c r="E85"/>
  <c r="F85"/>
  <c r="G85"/>
  <c r="H85"/>
  <c r="I85"/>
  <c r="J85"/>
  <c r="K85"/>
  <c r="B85"/>
  <c r="C46"/>
  <c r="D46"/>
  <c r="E46"/>
  <c r="F46"/>
  <c r="G46"/>
  <c r="H46"/>
  <c r="I46"/>
  <c r="J46"/>
  <c r="K46"/>
  <c r="B46"/>
  <c r="C44"/>
  <c r="D44"/>
  <c r="E44"/>
  <c r="F44"/>
  <c r="G44"/>
  <c r="H44"/>
  <c r="I44"/>
  <c r="J44"/>
  <c r="K44"/>
  <c r="B44"/>
  <c r="C26"/>
  <c r="D26"/>
  <c r="E26"/>
  <c r="F26"/>
  <c r="G26"/>
  <c r="H26"/>
  <c r="I26"/>
  <c r="J26"/>
  <c r="K26"/>
  <c r="B26"/>
  <c r="B65" i="3"/>
  <c r="C89"/>
  <c r="D89"/>
  <c r="E89"/>
  <c r="F89"/>
  <c r="G89"/>
  <c r="H89"/>
  <c r="I89"/>
  <c r="J89"/>
  <c r="K89"/>
  <c r="C90"/>
  <c r="D90"/>
  <c r="E90"/>
  <c r="F90"/>
  <c r="G90"/>
  <c r="H90"/>
  <c r="I90"/>
  <c r="J90"/>
  <c r="K90"/>
  <c r="B90"/>
  <c r="B89"/>
  <c r="B79"/>
  <c r="C79"/>
  <c r="D79"/>
  <c r="E79"/>
  <c r="F79"/>
  <c r="G79"/>
  <c r="H79"/>
  <c r="I79"/>
  <c r="J79"/>
  <c r="K79"/>
  <c r="B80"/>
  <c r="C80"/>
  <c r="D80"/>
  <c r="E80"/>
  <c r="F80"/>
  <c r="G80"/>
  <c r="H80"/>
  <c r="I80"/>
  <c r="J80"/>
  <c r="K80"/>
  <c r="B81"/>
  <c r="C81"/>
  <c r="D81"/>
  <c r="E81"/>
  <c r="F81"/>
  <c r="G81"/>
  <c r="H81"/>
  <c r="I81"/>
  <c r="J81"/>
  <c r="K81"/>
  <c r="B82"/>
  <c r="C82"/>
  <c r="D82"/>
  <c r="E82"/>
  <c r="F82"/>
  <c r="G82"/>
  <c r="H82"/>
  <c r="I82"/>
  <c r="J82"/>
  <c r="K8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63"/>
  <c r="C63"/>
  <c r="D63"/>
  <c r="E63"/>
  <c r="F63"/>
  <c r="G63"/>
  <c r="H63"/>
  <c r="I63"/>
  <c r="J63"/>
  <c r="K63"/>
  <c r="B64"/>
  <c r="C64"/>
  <c r="D64"/>
  <c r="E64"/>
  <c r="F64"/>
  <c r="G64"/>
  <c r="H64"/>
  <c r="I64"/>
  <c r="J64"/>
  <c r="K64"/>
  <c r="C65"/>
  <c r="D65"/>
  <c r="E65"/>
  <c r="F65"/>
  <c r="G65"/>
  <c r="H65"/>
  <c r="I65"/>
  <c r="J65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71"/>
  <c r="C71"/>
  <c r="D71"/>
  <c r="E71"/>
  <c r="F71"/>
  <c r="G71"/>
  <c r="H71"/>
  <c r="I71"/>
  <c r="J71"/>
  <c r="K71"/>
  <c r="B72"/>
  <c r="C72"/>
  <c r="D72"/>
  <c r="E72"/>
  <c r="F72"/>
  <c r="G72"/>
  <c r="H72"/>
  <c r="I72"/>
  <c r="J72"/>
  <c r="K72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C62"/>
  <c r="D62"/>
  <c r="E62"/>
  <c r="F62"/>
  <c r="G62"/>
  <c r="H62"/>
  <c r="I62"/>
  <c r="J62"/>
  <c r="K62"/>
  <c r="B62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B35"/>
  <c r="C35"/>
  <c r="D35"/>
  <c r="E35"/>
  <c r="F35"/>
  <c r="G35"/>
  <c r="H35"/>
  <c r="I35"/>
  <c r="J35"/>
  <c r="K35"/>
  <c r="B36"/>
  <c r="C36"/>
  <c r="D36"/>
  <c r="E36"/>
  <c r="F36"/>
  <c r="G36"/>
  <c r="H36"/>
  <c r="I36"/>
  <c r="J36"/>
  <c r="K36"/>
  <c r="B37"/>
  <c r="C37"/>
  <c r="D37"/>
  <c r="E37"/>
  <c r="F37"/>
  <c r="G37"/>
  <c r="H37"/>
  <c r="I37"/>
  <c r="J37"/>
  <c r="K37"/>
  <c r="B38"/>
  <c r="C38"/>
  <c r="D38"/>
  <c r="E38"/>
  <c r="F38"/>
  <c r="G38"/>
  <c r="H38"/>
  <c r="I38"/>
  <c r="J38"/>
  <c r="K38"/>
  <c r="B39"/>
  <c r="C39"/>
  <c r="D39"/>
  <c r="E39"/>
  <c r="F39"/>
  <c r="G39"/>
  <c r="H39"/>
  <c r="I39"/>
  <c r="J39"/>
  <c r="K39"/>
  <c r="B40"/>
  <c r="C40"/>
  <c r="D40"/>
  <c r="E40"/>
  <c r="F40"/>
  <c r="G40"/>
  <c r="H40"/>
  <c r="I40"/>
  <c r="J40"/>
  <c r="K40"/>
  <c r="B41"/>
  <c r="C41"/>
  <c r="D41"/>
  <c r="E41"/>
  <c r="F41"/>
  <c r="G41"/>
  <c r="H41"/>
  <c r="I41"/>
  <c r="J41"/>
  <c r="K41"/>
  <c r="B42"/>
  <c r="C42"/>
  <c r="D42"/>
  <c r="E42"/>
  <c r="F42"/>
  <c r="G42"/>
  <c r="H42"/>
  <c r="I42"/>
  <c r="J42"/>
  <c r="K42"/>
  <c r="B43"/>
  <c r="C43"/>
  <c r="D43"/>
  <c r="E43"/>
  <c r="F43"/>
  <c r="G43"/>
  <c r="H43"/>
  <c r="I43"/>
  <c r="J43"/>
  <c r="K43"/>
  <c r="C30"/>
  <c r="D30"/>
  <c r="E30"/>
  <c r="F30"/>
  <c r="G30"/>
  <c r="H30"/>
  <c r="I30"/>
  <c r="J30"/>
  <c r="K30"/>
  <c r="B30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C13"/>
  <c r="D13"/>
  <c r="E13"/>
  <c r="F13"/>
  <c r="G13"/>
  <c r="H13"/>
  <c r="I13"/>
  <c r="J13"/>
  <c r="K13"/>
  <c r="B13"/>
  <c r="K44"/>
  <c r="J44"/>
  <c r="K26"/>
  <c r="J26"/>
  <c r="K44" i="2"/>
  <c r="K46" s="1"/>
  <c r="K95" s="1"/>
  <c r="J44"/>
  <c r="J46" s="1"/>
  <c r="J95" s="1"/>
  <c r="K26"/>
  <c r="J26"/>
  <c r="K46" i="3" l="1"/>
  <c r="K95" s="1"/>
  <c r="J46"/>
  <c r="J95" s="1"/>
</calcChain>
</file>

<file path=xl/sharedStrings.xml><?xml version="1.0" encoding="utf-8"?>
<sst xmlns="http://schemas.openxmlformats.org/spreadsheetml/2006/main" count="393" uniqueCount="144">
  <si>
    <t>SOURCES</t>
  </si>
  <si>
    <t>INST.</t>
  </si>
  <si>
    <t>MATCHING</t>
  </si>
  <si>
    <t>GRANTS</t>
  </si>
  <si>
    <t>MISSOURI</t>
  </si>
  <si>
    <t>TOTAL</t>
  </si>
  <si>
    <t>INSTITUTION</t>
  </si>
  <si>
    <t>TITLE IV</t>
  </si>
  <si>
    <t>FUNDS</t>
  </si>
  <si>
    <t>TUITION WAIVERS</t>
  </si>
  <si>
    <t>LOANS</t>
  </si>
  <si>
    <t>JOBS</t>
  </si>
  <si>
    <t>AWARDS</t>
  </si>
  <si>
    <t>PUBLIC BACCALAUREATE AND HIGHER DEGREE-GRANTING INSTITUTIONS</t>
  </si>
  <si>
    <t xml:space="preserve">HARRIS-STOWE </t>
  </si>
  <si>
    <t xml:space="preserve">LINCOLN </t>
  </si>
  <si>
    <t xml:space="preserve">MISSOURI SOUTHERN </t>
  </si>
  <si>
    <t>MISSOURI WESTERN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</si>
  <si>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</si>
  <si>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</si>
  <si>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</si>
  <si>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</si>
  <si>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</si>
  <si>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</si>
  <si>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</si>
  <si>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</si>
  <si>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</si>
  <si>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 xml:space="preserve">EAST CENTRAL </t>
  </si>
  <si>
    <t>JEFFERSON</t>
  </si>
  <si>
    <t>LINN STATE</t>
  </si>
  <si>
    <t xml:space="preserve">MINERAL AREA </t>
  </si>
  <si>
    <t xml:space="preserve">MOBERLY </t>
  </si>
  <si>
    <t>NORTH CENTRAL</t>
  </si>
  <si>
    <t>OZARKS TECH.</t>
  </si>
  <si>
    <t>STATE FAIR</t>
  </si>
  <si>
    <t>ST. CHARLES</t>
  </si>
  <si>
    <t>THREE RIVERS</t>
  </si>
  <si>
    <t>PUBLIC INSTITUTION TOTAL</t>
  </si>
  <si>
    <t xml:space="preserve">N/A indicates that data are not available.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</si>
  <si>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</si>
  <si>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</si>
  <si>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</si>
  <si>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</si>
  <si>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</si>
  <si>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</si>
  <si>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</si>
  <si>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</si>
  <si>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</si>
  <si>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</si>
  <si>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</si>
  <si>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</si>
  <si>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</si>
  <si>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</si>
  <si>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</si>
  <si>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</si>
  <si>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</si>
  <si>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</si>
  <si>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</si>
  <si>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</si>
  <si>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</si>
  <si>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</si>
  <si>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</si>
  <si>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</si>
  <si>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</si>
  <si>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</si>
  <si>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</si>
  <si>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</si>
  <si>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PRIVATE NOT-FOR-PROFIT (INDEPENDENT)  TOTAL </t>
  </si>
  <si>
    <t>STATE TOTAL</t>
  </si>
  <si>
    <t>SOURCE:  DHE14-1, Student Financial Aid Awarded</t>
  </si>
  <si>
    <t>TABLE 16</t>
  </si>
  <si>
    <t>TABLE 17</t>
  </si>
  <si>
    <t>INSTITUTIONAL FUNDS</t>
  </si>
  <si>
    <t>MISSOURI SOURCES</t>
  </si>
  <si>
    <t>FEDERAL FUNDS</t>
  </si>
  <si>
    <t>SUMMARY</t>
  </si>
  <si>
    <t>MISSOURI STATE</t>
  </si>
  <si>
    <t>MSU-WEST PLAINS</t>
  </si>
  <si>
    <t>ALTERNATIVE</t>
  </si>
  <si>
    <t>LOAN PROGRAMS</t>
  </si>
  <si>
    <t>SCHOLARSHIPS</t>
  </si>
  <si>
    <t>FELLOWSHIPS</t>
  </si>
  <si>
    <t>GRANTS/</t>
  </si>
  <si>
    <t>NEED-BASED</t>
  </si>
  <si>
    <t>ST. LOUIS CC</t>
  </si>
  <si>
    <t>UCM</t>
  </si>
  <si>
    <t>OTHER /</t>
  </si>
  <si>
    <t>MCC</t>
  </si>
  <si>
    <t>MISSOURI UNIV SCI. &amp; TECH</t>
  </si>
  <si>
    <t>TOTAL FINANCIAL AID AWARDED TO STUDENTS ENROLLED IN PUBLIC INSTITUTIONS BY TYPE OF AID, FY 2008</t>
  </si>
  <si>
    <t>TOTAL FINANCIAL AID AWARDED TO STUDENTS ENROLLED IN PRIVATE NOT-FOR-PROFIT (INDEPENDENT) INSTITUTIONS BY TYPE OF AID, FY 2008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</si>
  <si>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</si>
  <si>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</si>
  <si>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</si>
  <si>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</si>
  <si>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</si>
  <si>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</si>
  <si>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</si>
  <si>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</si>
  <si>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</si>
  <si>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</si>
  <si>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Kansas City</t>
  </si>
  <si>
    <t>University of Missouri- St. Louis</t>
  </si>
  <si>
    <t>University of Missouri- Columbia</t>
  </si>
  <si>
    <t>Crowder College</t>
  </si>
  <si>
    <t>East Central College</t>
  </si>
  <si>
    <t>Jefferson College</t>
  </si>
  <si>
    <t>Metropolitan Community College System</t>
  </si>
  <si>
    <t>Mineral Area College</t>
  </si>
  <si>
    <t>Missouri State University-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</si>
  <si>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</si>
  <si>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</si>
  <si>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</si>
  <si>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</si>
  <si>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College- District</t>
  </si>
  <si>
    <t>State Fair Community College</t>
  </si>
  <si>
    <t>Three Rivers Community College</t>
  </si>
  <si>
    <t>Linn State Technical College</t>
  </si>
  <si>
    <t>TOTAL FINANCIAL AID AWARDED TO STUDENTS ENROLLED IN PUBLIC INSTITUTIONS BY TYPE OF AID, FY 2009</t>
  </si>
  <si>
    <t>Avila University</t>
  </si>
  <si>
    <t>Central Methodist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</si>
  <si>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</si>
  <si>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</si>
  <si>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</si>
  <si>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</si>
  <si>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</si>
  <si>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</si>
  <si>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</si>
  <si>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</si>
  <si>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</si>
  <si>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</si>
  <si>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</si>
  <si>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</si>
  <si>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</si>
  <si>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</si>
  <si>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Stephen's College</t>
  </si>
  <si>
    <t>Washington University</t>
  </si>
  <si>
    <t>Webster University</t>
  </si>
  <si>
    <t>Westminster College</t>
  </si>
  <si>
    <t>William Jewell College</t>
  </si>
  <si>
    <t>William Woods University</t>
  </si>
  <si>
    <t xml:space="preserve">Maryville University </t>
  </si>
  <si>
    <t>Cottey College</t>
  </si>
  <si>
    <t>Wentworth Military Academy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</si>
</sst>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7">
    <font>
      <sz val="7"/>
      <name val="TMS"/>
    </font>
    <font>
      <sz val="8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 applyNumberFormat="1" applyFont="1" applyAlignment="1" applyProtection="1">
      <protection locked="0"/>
    </xf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5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2" fillId="0" borderId="0" xfId="0" applyNumberFormat="1" applyFont="1" applyFill="1" applyAlignment="1">
      <alignment horizontal="centerContinuous"/>
    </xf>
    <xf numFmtId="0" fontId="3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7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2" fillId="0" borderId="9" xfId="0" applyNumberFormat="1" applyFont="1" applyFill="1" applyBorder="1" applyAlignment="1"/>
    <xf numFmtId="0" fontId="5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7" fontId="3" fillId="0" borderId="1" xfId="0" applyNumberFormat="1" applyFont="1" applyFill="1" applyBorder="1" applyAlignment="1"/>
    <xf numFmtId="5" fontId="3" fillId="0" borderId="1" xfId="0" applyNumberFormat="1" applyFont="1" applyFill="1" applyBorder="1" applyAlignment="1"/>
    <xf numFmtId="42" fontId="3" fillId="0" borderId="1" xfId="0" applyNumberFormat="1" applyFont="1" applyFill="1" applyBorder="1" applyAlignment="1"/>
    <xf numFmtId="42" fontId="2" fillId="0" borderId="1" xfId="0" applyNumberFormat="1" applyFont="1" applyFill="1" applyBorder="1" applyAlignment="1"/>
    <xf numFmtId="5" fontId="2" fillId="0" borderId="1" xfId="0" applyNumberFormat="1" applyFont="1" applyFill="1" applyBorder="1" applyAlignment="1"/>
    <xf numFmtId="164" fontId="3" fillId="0" borderId="12" xfId="0" applyNumberFormat="1" applyFont="1" applyFill="1" applyBorder="1" applyAlignment="1"/>
    <xf numFmtId="3" fontId="2" fillId="0" borderId="0" xfId="0" applyNumberFormat="1" applyFont="1" applyFill="1" applyAlignment="1"/>
    <xf numFmtId="164" fontId="3" fillId="0" borderId="1" xfId="0" applyNumberFormat="1" applyFont="1" applyFill="1" applyBorder="1" applyAlignment="1"/>
    <xf numFmtId="42" fontId="3" fillId="0" borderId="13" xfId="0" applyNumberFormat="1" applyFont="1" applyFill="1" applyBorder="1" applyAlignment="1"/>
    <xf numFmtId="0" fontId="2" fillId="0" borderId="14" xfId="0" applyNumberFormat="1" applyFont="1" applyFill="1" applyBorder="1" applyAlignment="1"/>
    <xf numFmtId="164" fontId="2" fillId="0" borderId="9" xfId="0" applyNumberFormat="1" applyFont="1" applyFill="1" applyBorder="1" applyAlignment="1"/>
    <xf numFmtId="42" fontId="2" fillId="0" borderId="9" xfId="0" applyNumberFormat="1" applyFont="1" applyFill="1" applyBorder="1" applyAlignment="1"/>
    <xf numFmtId="0" fontId="6" fillId="0" borderId="0" xfId="0" applyNumberFormat="1" applyFont="1" applyFill="1" applyAlignment="1"/>
    <xf numFmtId="164" fontId="2" fillId="0" borderId="1" xfId="0" applyNumberFormat="1" applyFont="1" applyFill="1" applyBorder="1" applyAlignment="1"/>
    <xf numFmtId="5" fontId="2" fillId="0" borderId="1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Continuous"/>
    </xf>
    <xf numFmtId="0" fontId="3" fillId="0" borderId="15" xfId="0" applyNumberFormat="1" applyFont="1" applyFill="1" applyBorder="1" applyAlignment="1">
      <alignment horizontal="centerContinuous"/>
    </xf>
    <xf numFmtId="0" fontId="3" fillId="0" borderId="17" xfId="0" applyNumberFormat="1" applyFont="1" applyFill="1" applyBorder="1" applyAlignment="1">
      <alignment horizontal="centerContinuous"/>
    </xf>
    <xf numFmtId="0" fontId="3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Continuous"/>
    </xf>
    <xf numFmtId="0" fontId="5" fillId="0" borderId="15" xfId="0" applyNumberFormat="1" applyFont="1" applyFill="1" applyBorder="1" applyAlignment="1"/>
    <xf numFmtId="3" fontId="2" fillId="0" borderId="9" xfId="0" applyNumberFormat="1" applyFont="1" applyFill="1" applyBorder="1" applyAlignment="1"/>
    <xf numFmtId="0" fontId="3" fillId="0" borderId="18" xfId="0" applyNumberFormat="1" applyFont="1" applyFill="1" applyBorder="1" applyAlignment="1"/>
    <xf numFmtId="0" fontId="2" fillId="0" borderId="19" xfId="0" applyNumberFormat="1" applyFont="1" applyFill="1" applyBorder="1" applyAlignment="1"/>
    <xf numFmtId="0" fontId="3" fillId="0" borderId="20" xfId="0" applyNumberFormat="1" applyFont="1" applyFill="1" applyBorder="1" applyAlignment="1">
      <alignment horizontal="centerContinuous"/>
    </xf>
    <xf numFmtId="0" fontId="3" fillId="0" borderId="19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 horizontal="centerContinuous"/>
    </xf>
    <xf numFmtId="0" fontId="3" fillId="0" borderId="2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Continuous"/>
    </xf>
    <xf numFmtId="0" fontId="5" fillId="0" borderId="19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22" xfId="0" applyNumberFormat="1" applyFont="1" applyFill="1" applyBorder="1" applyAlignment="1"/>
    <xf numFmtId="0" fontId="3" fillId="0" borderId="15" xfId="0" applyNumberFormat="1" applyFont="1" applyFill="1" applyBorder="1" applyAlignment="1"/>
    <xf numFmtId="0" fontId="3" fillId="0" borderId="23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22" xfId="0" applyNumberFormat="1" applyFont="1" applyFill="1" applyBorder="1" applyAlignment="1"/>
    <xf numFmtId="0" fontId="3" fillId="0" borderId="24" xfId="0" applyNumberFormat="1" applyFont="1" applyFill="1" applyBorder="1" applyAlignment="1"/>
    <xf numFmtId="3" fontId="3" fillId="0" borderId="0" xfId="0" applyNumberFormat="1" applyFont="1" applyFill="1" applyBorder="1" applyAlignment="1"/>
    <xf numFmtId="5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2" fillId="0" borderId="25" xfId="0" applyFont="1" applyFill="1" applyBorder="1" applyAlignment="1"/>
    <xf numFmtId="0" fontId="3" fillId="0" borderId="2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2" fillId="0" borderId="25" xfId="0" applyNumberFormat="1" applyFont="1" applyFill="1" applyBorder="1" applyAlignment="1"/>
    <xf numFmtId="0" fontId="4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NumberFormat="1" applyFont="1" applyFill="1" applyBorder="1" applyAlignment="1"/>
    <xf numFmtId="0" fontId="2" fillId="0" borderId="28" xfId="0" applyNumberFormat="1" applyFont="1" applyFill="1" applyBorder="1" applyAlignment="1"/>
    <xf numFmtId="0" fontId="2" fillId="0" borderId="29" xfId="0" applyNumberFormat="1" applyFont="1" applyFill="1" applyBorder="1" applyAlignment="1"/>
    <xf numFmtId="0" fontId="4" fillId="0" borderId="25" xfId="0" applyFont="1" applyFill="1" applyBorder="1" applyAlignment="1">
      <alignment horizontal="left" wrapText="1"/>
    </xf>
    <xf numFmtId="0" fontId="2" fillId="0" borderId="19" xfId="0" applyFont="1" applyFill="1" applyBorder="1" applyAlignment="1"/>
    <xf numFmtId="3" fontId="2" fillId="0" borderId="19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30" xfId="0" applyNumberFormat="1" applyFont="1" applyFill="1" applyBorder="1" applyAlignment="1"/>
    <xf numFmtId="0" fontId="3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/>
    <xf numFmtId="0" fontId="2" fillId="0" borderId="18" xfId="0" applyNumberFormat="1" applyFont="1" applyFill="1" applyBorder="1" applyAlignment="1"/>
    <xf numFmtId="164" fontId="3" fillId="0" borderId="9" xfId="0" applyNumberFormat="1" applyFont="1" applyFill="1" applyBorder="1" applyAlignment="1"/>
    <xf numFmtId="164" fontId="3" fillId="0" borderId="31" xfId="0" applyNumberFormat="1" applyFont="1" applyFill="1" applyBorder="1" applyAlignment="1"/>
    <xf numFmtId="5" fontId="3" fillId="0" borderId="22" xfId="0" applyNumberFormat="1" applyFont="1" applyFill="1" applyBorder="1" applyAlignment="1"/>
    <xf numFmtId="5" fontId="3" fillId="0" borderId="12" xfId="0" applyNumberFormat="1" applyFont="1" applyFill="1" applyBorder="1" applyAlignment="1"/>
    <xf numFmtId="164" fontId="2" fillId="0" borderId="0" xfId="0" applyNumberFormat="1" applyFont="1" applyFill="1" applyBorder="1" applyAlignment="1"/>
    <xf numFmtId="5" fontId="2" fillId="0" borderId="14" xfId="0" applyNumberFormat="1" applyFont="1" applyBorder="1"/>
    <xf numFmtId="5" fontId="3" fillId="0" borderId="25" xfId="0" applyNumberFormat="1" applyFont="1" applyFill="1" applyBorder="1" applyAlignment="1"/>
    <xf numFmtId="5" fontId="3" fillId="0" borderId="14" xfId="0" applyNumberFormat="1" applyFont="1" applyFill="1" applyBorder="1" applyAlignmen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tabSelected="1" showOutlineSymbols="0" view="pageBreakPreview" zoomScaleNormal="100" zoomScaleSheetLayoutView="100" workbookViewId="0">
      <pane xSplit="1" ySplit="9" topLeftCell="B53" activePane="bottomRight" state="frozen"/>
      <selection pane="topRight" activeCell="B1" sqref="B1"/>
      <selection pane="bottomLeft" activeCell="A11" sqref="A11"/>
      <selection pane="bottomRight" activeCell="I92" sqref="I92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15.59765625" style="2" bestFit="1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118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91</v>
      </c>
      <c r="B13" s="66">
        <v>11708335</v>
      </c>
      <c r="C13" s="37">
        <v>0</v>
      </c>
      <c r="D13" s="37">
        <v>785079</v>
      </c>
      <c r="E13" s="37">
        <v>0</v>
      </c>
      <c r="F13" s="37">
        <v>80000</v>
      </c>
      <c r="G13" s="37">
        <v>505353</v>
      </c>
      <c r="H13" s="37">
        <v>0</v>
      </c>
      <c r="I13" s="37">
        <v>27890</v>
      </c>
      <c r="J13" s="37">
        <v>9766174</v>
      </c>
      <c r="K13" s="43">
        <v>13106657</v>
      </c>
    </row>
    <row r="14" spans="1:16" ht="12.75" customHeight="1">
      <c r="A14" s="75" t="s">
        <v>92</v>
      </c>
      <c r="B14" s="66">
        <v>18589498</v>
      </c>
      <c r="C14" s="37">
        <v>0</v>
      </c>
      <c r="D14" s="37">
        <v>2591487</v>
      </c>
      <c r="E14" s="37">
        <v>0</v>
      </c>
      <c r="F14" s="31">
        <v>831870</v>
      </c>
      <c r="G14" s="31">
        <v>1058862</v>
      </c>
      <c r="H14" s="30">
        <v>1500</v>
      </c>
      <c r="I14" s="31">
        <v>863865</v>
      </c>
      <c r="J14" s="31">
        <v>12223890</v>
      </c>
      <c r="K14" s="40">
        <v>23935582</v>
      </c>
    </row>
    <row r="15" spans="1:16" ht="12.75" customHeight="1">
      <c r="A15" s="75" t="s">
        <v>93</v>
      </c>
      <c r="B15" s="66">
        <v>24051608</v>
      </c>
      <c r="C15" s="37">
        <v>0</v>
      </c>
      <c r="D15" s="37">
        <v>4509356</v>
      </c>
      <c r="E15" s="37">
        <v>0</v>
      </c>
      <c r="F15" s="37">
        <v>656660</v>
      </c>
      <c r="G15" s="37">
        <v>2816775</v>
      </c>
      <c r="H15" s="37">
        <v>8000</v>
      </c>
      <c r="I15" s="37">
        <v>2547611</v>
      </c>
      <c r="J15" s="37">
        <v>19008419</v>
      </c>
      <c r="K15" s="40">
        <v>34590010</v>
      </c>
    </row>
    <row r="16" spans="1:16" ht="12.75" customHeight="1">
      <c r="A16" s="75" t="s">
        <v>94</v>
      </c>
      <c r="B16" s="66">
        <v>97805339</v>
      </c>
      <c r="C16" s="37">
        <v>130637</v>
      </c>
      <c r="D16" s="37">
        <v>25034045</v>
      </c>
      <c r="E16" s="37">
        <v>0</v>
      </c>
      <c r="F16" s="37">
        <v>9068684</v>
      </c>
      <c r="G16" s="37">
        <v>7827354</v>
      </c>
      <c r="H16" s="37">
        <v>26000</v>
      </c>
      <c r="I16" s="37">
        <v>12146384</v>
      </c>
      <c r="J16" s="37">
        <v>62512644</v>
      </c>
      <c r="K16" s="43">
        <v>152304986</v>
      </c>
    </row>
    <row r="17" spans="1:12" ht="12.75" customHeight="1">
      <c r="A17" s="75" t="s">
        <v>95</v>
      </c>
      <c r="B17" s="66">
        <v>27611195.940000001</v>
      </c>
      <c r="C17" s="37">
        <v>137525</v>
      </c>
      <c r="D17" s="37">
        <v>22850943.199999999</v>
      </c>
      <c r="E17" s="37">
        <v>871813</v>
      </c>
      <c r="F17" s="37">
        <v>11389114</v>
      </c>
      <c r="G17" s="37">
        <v>3558922</v>
      </c>
      <c r="H17" s="37">
        <v>3000</v>
      </c>
      <c r="I17" s="37">
        <v>12487045</v>
      </c>
      <c r="J17" s="37">
        <v>17211448.98</v>
      </c>
      <c r="K17" s="43">
        <v>78769033.140000001</v>
      </c>
    </row>
    <row r="18" spans="1:12" ht="12.75" customHeight="1">
      <c r="A18" s="75" t="s">
        <v>96</v>
      </c>
      <c r="B18" s="66">
        <v>25496178</v>
      </c>
      <c r="C18" s="37">
        <v>0</v>
      </c>
      <c r="D18" s="37">
        <v>6375504</v>
      </c>
      <c r="E18" s="37">
        <v>0</v>
      </c>
      <c r="F18" s="37">
        <v>1798752</v>
      </c>
      <c r="G18" s="37">
        <v>4562308</v>
      </c>
      <c r="H18" s="37">
        <v>2000</v>
      </c>
      <c r="I18" s="37">
        <v>1570802</v>
      </c>
      <c r="J18" s="37">
        <v>18642906</v>
      </c>
      <c r="K18" s="43">
        <v>39803544</v>
      </c>
    </row>
    <row r="19" spans="1:12" ht="12.75" customHeight="1">
      <c r="A19" s="75" t="s">
        <v>97</v>
      </c>
      <c r="B19" s="66">
        <v>37887960</v>
      </c>
      <c r="C19" s="37">
        <v>165011</v>
      </c>
      <c r="D19" s="37">
        <v>12608441</v>
      </c>
      <c r="E19" s="37">
        <v>45800</v>
      </c>
      <c r="F19" s="37">
        <v>1615845</v>
      </c>
      <c r="G19" s="37">
        <v>3327210</v>
      </c>
      <c r="H19" s="37">
        <v>28000</v>
      </c>
      <c r="I19" s="37">
        <v>6371069</v>
      </c>
      <c r="J19" s="37">
        <v>23284832</v>
      </c>
      <c r="K19" s="43">
        <v>61856325</v>
      </c>
    </row>
    <row r="20" spans="1:12" ht="12.75" customHeight="1">
      <c r="A20" s="75" t="s">
        <v>98</v>
      </c>
      <c r="B20" s="66">
        <v>45746076</v>
      </c>
      <c r="C20" s="37">
        <v>0</v>
      </c>
      <c r="D20" s="37">
        <v>16172409</v>
      </c>
      <c r="E20" s="37">
        <v>0</v>
      </c>
      <c r="F20" s="37">
        <v>3193297</v>
      </c>
      <c r="G20" s="37">
        <v>4509790</v>
      </c>
      <c r="H20" s="37">
        <v>25500</v>
      </c>
      <c r="I20" s="37">
        <v>3378463</v>
      </c>
      <c r="J20" s="37">
        <v>28165839</v>
      </c>
      <c r="K20" s="43">
        <v>72783340</v>
      </c>
    </row>
    <row r="21" spans="1:12" ht="12.75" customHeight="1">
      <c r="A21" s="75" t="s">
        <v>99</v>
      </c>
      <c r="B21" s="66">
        <v>20135051</v>
      </c>
      <c r="C21" s="37">
        <v>112149</v>
      </c>
      <c r="D21" s="37">
        <v>22477728</v>
      </c>
      <c r="E21" s="37">
        <v>282034</v>
      </c>
      <c r="F21" s="37">
        <v>2216325</v>
      </c>
      <c r="G21" s="37">
        <v>4479094</v>
      </c>
      <c r="H21" s="37">
        <v>3000</v>
      </c>
      <c r="I21" s="37">
        <v>3746788</v>
      </c>
      <c r="J21" s="37">
        <v>13878528</v>
      </c>
      <c r="K21" s="43">
        <v>53337020</v>
      </c>
    </row>
    <row r="22" spans="1:12" ht="12.75" customHeight="1">
      <c r="A22" s="75" t="s">
        <v>100</v>
      </c>
      <c r="B22" s="66">
        <v>62972590</v>
      </c>
      <c r="C22" s="37">
        <v>562628</v>
      </c>
      <c r="D22" s="37">
        <v>12494620</v>
      </c>
      <c r="E22" s="37">
        <v>0</v>
      </c>
      <c r="F22" s="37">
        <v>2228544</v>
      </c>
      <c r="G22" s="37">
        <v>5574236</v>
      </c>
      <c r="H22" s="37">
        <v>0</v>
      </c>
      <c r="I22" s="37">
        <v>6524939</v>
      </c>
      <c r="J22" s="37">
        <v>34302618</v>
      </c>
      <c r="K22" s="43">
        <v>89794929</v>
      </c>
    </row>
    <row r="23" spans="1:12" ht="12.75" customHeight="1">
      <c r="A23" s="75" t="s">
        <v>103</v>
      </c>
      <c r="B23" s="66">
        <v>178568221</v>
      </c>
      <c r="C23" s="37">
        <v>1094404</v>
      </c>
      <c r="D23" s="37">
        <v>97323267</v>
      </c>
      <c r="E23" s="37">
        <v>985583</v>
      </c>
      <c r="F23" s="37">
        <v>44706790</v>
      </c>
      <c r="G23" s="37">
        <v>13658208</v>
      </c>
      <c r="H23" s="37">
        <v>33500</v>
      </c>
      <c r="I23" s="37">
        <v>22531210</v>
      </c>
      <c r="J23" s="37">
        <v>89899760</v>
      </c>
      <c r="K23" s="43">
        <v>357773279</v>
      </c>
    </row>
    <row r="24" spans="1:12" ht="12.75" customHeight="1">
      <c r="A24" s="75" t="s">
        <v>101</v>
      </c>
      <c r="B24" s="66">
        <v>117700497.28232396</v>
      </c>
      <c r="C24" s="37">
        <v>490505.5</v>
      </c>
      <c r="D24" s="37">
        <v>31970500.109999999</v>
      </c>
      <c r="E24" s="37">
        <v>656052.44999999995</v>
      </c>
      <c r="F24" s="37">
        <v>7933840.8799999999</v>
      </c>
      <c r="G24" s="37">
        <v>3644091.21</v>
      </c>
      <c r="H24" s="37">
        <v>0</v>
      </c>
      <c r="I24" s="37">
        <v>10291495.68</v>
      </c>
      <c r="J24" s="37">
        <v>53154766.442323968</v>
      </c>
      <c r="K24" s="43">
        <v>172196477.61232397</v>
      </c>
    </row>
    <row r="25" spans="1:12" ht="12.75" customHeight="1">
      <c r="A25" s="75" t="s">
        <v>102</v>
      </c>
      <c r="B25" s="66">
        <v>85113249.079999998</v>
      </c>
      <c r="C25" s="37">
        <v>0</v>
      </c>
      <c r="D25" s="37">
        <v>17249181.990000002</v>
      </c>
      <c r="E25" s="37">
        <v>0</v>
      </c>
      <c r="F25" s="37">
        <v>6391720.9000000004</v>
      </c>
      <c r="G25" s="37">
        <v>3477924.8</v>
      </c>
      <c r="H25" s="37">
        <v>12157.6</v>
      </c>
      <c r="I25" s="37">
        <v>7289921.2599999998</v>
      </c>
      <c r="J25" s="37">
        <v>46968199.049999997</v>
      </c>
      <c r="K25" s="43">
        <v>119521998.03</v>
      </c>
    </row>
    <row r="26" spans="1:12" ht="12.75" customHeight="1">
      <c r="A26" s="77" t="s">
        <v>24</v>
      </c>
      <c r="B26" s="66">
        <f>SUM(B13:B25)</f>
        <v>753385798.30232406</v>
      </c>
      <c r="C26" s="66">
        <f t="shared" ref="C26:K26" si="0">SUM(C13:C25)</f>
        <v>2692859.5</v>
      </c>
      <c r="D26" s="66">
        <f t="shared" si="0"/>
        <v>272442561.30000001</v>
      </c>
      <c r="E26" s="66">
        <f t="shared" si="0"/>
        <v>2841282.45</v>
      </c>
      <c r="F26" s="66">
        <f t="shared" si="0"/>
        <v>92111442.780000001</v>
      </c>
      <c r="G26" s="66">
        <f t="shared" si="0"/>
        <v>59000128.009999998</v>
      </c>
      <c r="H26" s="66">
        <f t="shared" si="0"/>
        <v>142657.60000000001</v>
      </c>
      <c r="I26" s="66">
        <f t="shared" si="0"/>
        <v>89777482.940000013</v>
      </c>
      <c r="J26" s="66">
        <f t="shared" si="0"/>
        <v>429020024.47232401</v>
      </c>
      <c r="K26" s="66">
        <f t="shared" si="0"/>
        <v>1269773180.7823238</v>
      </c>
    </row>
    <row r="27" spans="1:12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2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2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2" ht="12.75" customHeight="1">
      <c r="A30" s="75" t="s">
        <v>104</v>
      </c>
      <c r="B30" s="66">
        <v>9783956</v>
      </c>
      <c r="C30" s="37">
        <v>104115</v>
      </c>
      <c r="D30" s="37">
        <v>671256</v>
      </c>
      <c r="E30" s="37">
        <v>0</v>
      </c>
      <c r="F30" s="37">
        <v>85312</v>
      </c>
      <c r="G30" s="37">
        <v>998275</v>
      </c>
      <c r="H30" s="37">
        <v>0</v>
      </c>
      <c r="I30" s="37">
        <v>181090</v>
      </c>
      <c r="J30" s="37">
        <v>7750270</v>
      </c>
      <c r="K30" s="43">
        <v>11719889</v>
      </c>
      <c r="L30" s="98"/>
    </row>
    <row r="31" spans="1:12" ht="12.75" customHeight="1">
      <c r="A31" s="75" t="s">
        <v>105</v>
      </c>
      <c r="B31" s="66">
        <v>9027894</v>
      </c>
      <c r="C31" s="37">
        <v>0</v>
      </c>
      <c r="D31" s="37">
        <v>255166.26</v>
      </c>
      <c r="E31" s="37">
        <v>0</v>
      </c>
      <c r="F31" s="37">
        <v>98748</v>
      </c>
      <c r="G31" s="37">
        <v>1181372.97</v>
      </c>
      <c r="H31" s="37">
        <v>0</v>
      </c>
      <c r="I31" s="37">
        <v>234571.67</v>
      </c>
      <c r="J31" s="37">
        <v>5994241.4800000004</v>
      </c>
      <c r="K31" s="43">
        <v>10797752.9</v>
      </c>
      <c r="L31" s="98"/>
    </row>
    <row r="32" spans="1:12" ht="12.75" customHeight="1">
      <c r="A32" s="75" t="s">
        <v>106</v>
      </c>
      <c r="B32" s="66">
        <v>11213458</v>
      </c>
      <c r="C32" s="37">
        <v>0</v>
      </c>
      <c r="D32" s="37">
        <v>1081328</v>
      </c>
      <c r="E32" s="37">
        <v>0</v>
      </c>
      <c r="F32" s="37">
        <v>287352</v>
      </c>
      <c r="G32" s="37">
        <v>2128836</v>
      </c>
      <c r="H32" s="37">
        <v>4000</v>
      </c>
      <c r="I32" s="37">
        <v>232516</v>
      </c>
      <c r="J32" s="37">
        <v>8853493</v>
      </c>
      <c r="K32" s="43">
        <v>14943490</v>
      </c>
      <c r="L32" s="98"/>
    </row>
    <row r="33" spans="1:12" ht="12.75" customHeight="1">
      <c r="A33" s="75" t="s">
        <v>117</v>
      </c>
      <c r="B33" s="66">
        <v>4391542</v>
      </c>
      <c r="C33" s="37">
        <v>25760</v>
      </c>
      <c r="D33" s="37">
        <v>225695</v>
      </c>
      <c r="E33" s="37">
        <v>0</v>
      </c>
      <c r="F33" s="37">
        <v>0</v>
      </c>
      <c r="G33" s="37">
        <v>2164435</v>
      </c>
      <c r="H33" s="37">
        <v>0</v>
      </c>
      <c r="I33" s="37">
        <v>367617</v>
      </c>
      <c r="J33" s="37">
        <v>3026990</v>
      </c>
      <c r="K33" s="43">
        <v>7149289</v>
      </c>
      <c r="L33" s="98"/>
    </row>
    <row r="34" spans="1:12" ht="12.75" customHeight="1">
      <c r="A34" s="72" t="s">
        <v>107</v>
      </c>
      <c r="B34" s="66">
        <v>30900111</v>
      </c>
      <c r="C34" s="37">
        <v>0</v>
      </c>
      <c r="D34" s="37">
        <v>1669269</v>
      </c>
      <c r="E34" s="37">
        <v>0</v>
      </c>
      <c r="F34" s="37">
        <v>238280</v>
      </c>
      <c r="G34" s="37">
        <v>5669546</v>
      </c>
      <c r="H34" s="37">
        <v>0</v>
      </c>
      <c r="I34" s="37">
        <v>760955</v>
      </c>
      <c r="J34" s="95">
        <v>23722600</v>
      </c>
      <c r="K34" s="94">
        <v>39238161</v>
      </c>
      <c r="L34" s="98"/>
    </row>
    <row r="35" spans="1:12" ht="12.75" customHeight="1">
      <c r="A35" s="75" t="s">
        <v>108</v>
      </c>
      <c r="B35" s="66">
        <v>9062073</v>
      </c>
      <c r="C35" s="37">
        <v>0</v>
      </c>
      <c r="D35" s="37">
        <v>881112</v>
      </c>
      <c r="E35" s="37">
        <v>0</v>
      </c>
      <c r="F35" s="37">
        <v>0</v>
      </c>
      <c r="G35" s="37">
        <v>1348796</v>
      </c>
      <c r="H35" s="37">
        <v>0</v>
      </c>
      <c r="I35" s="37">
        <v>318746</v>
      </c>
      <c r="J35" s="37">
        <v>7314353</v>
      </c>
      <c r="K35" s="43">
        <v>11610727</v>
      </c>
      <c r="L35" s="98"/>
    </row>
    <row r="36" spans="1:12" ht="12.75" customHeight="1">
      <c r="A36" s="75" t="s">
        <v>109</v>
      </c>
      <c r="B36" s="66">
        <v>6324262</v>
      </c>
      <c r="C36" s="37">
        <v>0</v>
      </c>
      <c r="D36" s="37">
        <v>509126</v>
      </c>
      <c r="E36" s="37">
        <v>0</v>
      </c>
      <c r="F36" s="37">
        <v>138697</v>
      </c>
      <c r="G36" s="37">
        <v>1084839</v>
      </c>
      <c r="H36" s="37">
        <v>3000</v>
      </c>
      <c r="I36" s="37">
        <v>384725</v>
      </c>
      <c r="J36" s="37">
        <v>5498243</v>
      </c>
      <c r="K36" s="43">
        <v>8441649</v>
      </c>
      <c r="L36" s="98"/>
    </row>
    <row r="37" spans="1:12" ht="12.75" customHeight="1">
      <c r="A37" s="72" t="s">
        <v>110</v>
      </c>
      <c r="B37" s="66">
        <v>10082984</v>
      </c>
      <c r="C37" s="37">
        <v>0</v>
      </c>
      <c r="D37" s="37">
        <v>609282</v>
      </c>
      <c r="E37" s="37">
        <v>0</v>
      </c>
      <c r="F37" s="37">
        <v>0</v>
      </c>
      <c r="G37" s="37">
        <v>1840116</v>
      </c>
      <c r="H37" s="37">
        <v>0</v>
      </c>
      <c r="I37" s="37">
        <v>296926</v>
      </c>
      <c r="J37" s="37">
        <v>8785035</v>
      </c>
      <c r="K37" s="43">
        <v>12829308</v>
      </c>
      <c r="L37" s="98"/>
    </row>
    <row r="38" spans="1:12" ht="12.75" customHeight="1">
      <c r="A38" s="75" t="s">
        <v>111</v>
      </c>
      <c r="B38" s="66">
        <v>5792194</v>
      </c>
      <c r="C38" s="37">
        <v>0</v>
      </c>
      <c r="D38" s="37">
        <v>298100</v>
      </c>
      <c r="E38" s="37">
        <v>0</v>
      </c>
      <c r="F38" s="37">
        <v>6600</v>
      </c>
      <c r="G38" s="37">
        <v>947519</v>
      </c>
      <c r="H38" s="37">
        <v>0</v>
      </c>
      <c r="I38" s="37">
        <v>221706</v>
      </c>
      <c r="J38" s="37">
        <v>4789887</v>
      </c>
      <c r="K38" s="43">
        <v>7266119</v>
      </c>
      <c r="L38" s="98"/>
    </row>
    <row r="39" spans="1:12" ht="12.75" customHeight="1">
      <c r="A39" s="75" t="s">
        <v>112</v>
      </c>
      <c r="B39" s="66">
        <v>30897057</v>
      </c>
      <c r="C39" s="37">
        <v>0</v>
      </c>
      <c r="D39" s="37">
        <v>650008</v>
      </c>
      <c r="E39" s="37">
        <v>0</v>
      </c>
      <c r="F39" s="37">
        <v>0</v>
      </c>
      <c r="G39" s="37">
        <v>4071590</v>
      </c>
      <c r="H39" s="37">
        <v>0</v>
      </c>
      <c r="I39" s="37">
        <v>554611</v>
      </c>
      <c r="J39" s="37">
        <v>22996068</v>
      </c>
      <c r="K39" s="43">
        <v>36849548</v>
      </c>
      <c r="L39" s="98"/>
    </row>
    <row r="40" spans="1:12" ht="12.75" customHeight="1">
      <c r="A40" s="75" t="s">
        <v>113</v>
      </c>
      <c r="B40" s="66">
        <v>7469781</v>
      </c>
      <c r="C40" s="37">
        <v>36414</v>
      </c>
      <c r="D40" s="37">
        <v>342269</v>
      </c>
      <c r="E40" s="37">
        <v>0</v>
      </c>
      <c r="F40" s="37">
        <v>0</v>
      </c>
      <c r="G40" s="37">
        <v>1963618</v>
      </c>
      <c r="H40" s="37">
        <v>0</v>
      </c>
      <c r="I40" s="37">
        <v>177306</v>
      </c>
      <c r="J40" s="37">
        <v>5904910</v>
      </c>
      <c r="K40" s="43">
        <v>9952974</v>
      </c>
      <c r="L40" s="98"/>
    </row>
    <row r="41" spans="1:12" ht="12.75" customHeight="1">
      <c r="A41" s="72" t="s">
        <v>114</v>
      </c>
      <c r="B41" s="66">
        <v>39284153</v>
      </c>
      <c r="C41" s="37">
        <v>417558</v>
      </c>
      <c r="D41" s="37">
        <v>1328149</v>
      </c>
      <c r="E41" s="37">
        <v>0</v>
      </c>
      <c r="F41" s="37">
        <v>780570</v>
      </c>
      <c r="G41" s="37">
        <v>2993292</v>
      </c>
      <c r="H41" s="37">
        <v>0</v>
      </c>
      <c r="I41" s="37">
        <v>316635</v>
      </c>
      <c r="J41" s="37">
        <v>33718215</v>
      </c>
      <c r="K41" s="43">
        <v>44741516</v>
      </c>
      <c r="L41" s="98"/>
    </row>
    <row r="42" spans="1:12" ht="12.75" customHeight="1">
      <c r="A42" s="75" t="s">
        <v>115</v>
      </c>
      <c r="B42" s="66">
        <v>12310839</v>
      </c>
      <c r="C42" s="37">
        <v>0</v>
      </c>
      <c r="D42" s="37">
        <v>620396</v>
      </c>
      <c r="E42" s="37">
        <v>0</v>
      </c>
      <c r="F42" s="37">
        <v>81845</v>
      </c>
      <c r="G42" s="37">
        <v>1519541</v>
      </c>
      <c r="H42" s="37">
        <v>0</v>
      </c>
      <c r="I42" s="37">
        <v>346085</v>
      </c>
      <c r="J42" s="37">
        <v>10196764</v>
      </c>
      <c r="K42" s="43">
        <v>14878706</v>
      </c>
      <c r="L42" s="98"/>
    </row>
    <row r="43" spans="1:12" ht="12.75" customHeight="1">
      <c r="A43" s="75" t="s">
        <v>116</v>
      </c>
      <c r="B43" s="66">
        <v>9779578.2700000014</v>
      </c>
      <c r="C43" s="37">
        <v>0</v>
      </c>
      <c r="D43" s="37">
        <v>779447.39</v>
      </c>
      <c r="E43" s="37">
        <v>0</v>
      </c>
      <c r="F43" s="37">
        <v>0</v>
      </c>
      <c r="G43" s="37">
        <v>1219366.26</v>
      </c>
      <c r="H43" s="37">
        <v>0</v>
      </c>
      <c r="I43" s="37">
        <v>303957.71000000002</v>
      </c>
      <c r="J43" s="37">
        <v>8576617.3600000013</v>
      </c>
      <c r="K43" s="43">
        <v>12082349.630000003</v>
      </c>
    </row>
    <row r="44" spans="1:12" ht="12.75" customHeight="1">
      <c r="A44" s="72" t="s">
        <v>24</v>
      </c>
      <c r="B44" s="66">
        <f>SUM(B30:B43)</f>
        <v>196319882.27000001</v>
      </c>
      <c r="C44" s="66">
        <f t="shared" ref="C44:K44" si="1">SUM(C30:C43)</f>
        <v>583847</v>
      </c>
      <c r="D44" s="66">
        <f t="shared" si="1"/>
        <v>9920603.6500000004</v>
      </c>
      <c r="E44" s="66">
        <f t="shared" si="1"/>
        <v>0</v>
      </c>
      <c r="F44" s="66">
        <f t="shared" si="1"/>
        <v>1717404</v>
      </c>
      <c r="G44" s="66">
        <f t="shared" si="1"/>
        <v>29131142.23</v>
      </c>
      <c r="H44" s="66">
        <f t="shared" si="1"/>
        <v>7000</v>
      </c>
      <c r="I44" s="66">
        <f t="shared" si="1"/>
        <v>4697447.38</v>
      </c>
      <c r="J44" s="66">
        <f t="shared" si="1"/>
        <v>157127686.84000003</v>
      </c>
      <c r="K44" s="66">
        <f t="shared" si="1"/>
        <v>242501478.53</v>
      </c>
    </row>
    <row r="45" spans="1:12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2" ht="12.75" customHeight="1" thickBot="1">
      <c r="A46" s="78" t="s">
        <v>37</v>
      </c>
      <c r="B46" s="67">
        <f>SUM(B44,B26)</f>
        <v>949705680.57232404</v>
      </c>
      <c r="C46" s="67">
        <f t="shared" ref="C46:K46" si="2">SUM(C44,C26)</f>
        <v>3276706.5</v>
      </c>
      <c r="D46" s="67">
        <f t="shared" si="2"/>
        <v>282363164.94999999</v>
      </c>
      <c r="E46" s="67">
        <f t="shared" si="2"/>
        <v>2841282.45</v>
      </c>
      <c r="F46" s="67">
        <f t="shared" si="2"/>
        <v>93828846.780000001</v>
      </c>
      <c r="G46" s="67">
        <f t="shared" si="2"/>
        <v>88131270.239999995</v>
      </c>
      <c r="H46" s="67">
        <f t="shared" si="2"/>
        <v>149657.60000000001</v>
      </c>
      <c r="I46" s="67">
        <f t="shared" si="2"/>
        <v>94474930.320000008</v>
      </c>
      <c r="J46" s="67">
        <f t="shared" si="2"/>
        <v>586147711.31232405</v>
      </c>
      <c r="K46" s="67">
        <f t="shared" si="2"/>
        <v>1512274659.3123238</v>
      </c>
    </row>
    <row r="47" spans="1:12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2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119</v>
      </c>
      <c r="B62" s="66">
        <v>11537492</v>
      </c>
      <c r="C62" s="37">
        <v>4000</v>
      </c>
      <c r="D62" s="37">
        <v>7608379</v>
      </c>
      <c r="E62" s="37">
        <v>0</v>
      </c>
      <c r="F62" s="37">
        <v>49882</v>
      </c>
      <c r="G62" s="37">
        <v>817461</v>
      </c>
      <c r="H62" s="37">
        <v>0</v>
      </c>
      <c r="I62" s="37">
        <v>1492880</v>
      </c>
      <c r="J62" s="37">
        <v>17133477</v>
      </c>
      <c r="K62" s="43">
        <v>21506094</v>
      </c>
      <c r="L62" s="98"/>
    </row>
    <row r="63" spans="1:16" ht="12.75" customHeight="1">
      <c r="A63" s="75" t="s">
        <v>120</v>
      </c>
      <c r="B63" s="66">
        <v>11192661</v>
      </c>
      <c r="C63" s="37">
        <v>0</v>
      </c>
      <c r="D63" s="37">
        <v>9780435</v>
      </c>
      <c r="E63" s="37">
        <v>0</v>
      </c>
      <c r="F63" s="37">
        <v>136836</v>
      </c>
      <c r="G63" s="37">
        <v>2295184</v>
      </c>
      <c r="H63" s="37">
        <v>3000</v>
      </c>
      <c r="I63" s="37">
        <v>796934</v>
      </c>
      <c r="J63" s="37">
        <v>8801838</v>
      </c>
      <c r="K63" s="43">
        <v>24205050</v>
      </c>
      <c r="L63" s="98"/>
    </row>
    <row r="64" spans="1:16" ht="12.75" customHeight="1">
      <c r="A64" s="75" t="s">
        <v>121</v>
      </c>
      <c r="B64" s="66">
        <v>6219008</v>
      </c>
      <c r="C64" s="37">
        <v>1909486</v>
      </c>
      <c r="D64" s="37">
        <v>15996244</v>
      </c>
      <c r="E64" s="37">
        <v>0</v>
      </c>
      <c r="F64" s="37">
        <v>2923006</v>
      </c>
      <c r="G64" s="37">
        <v>2027406</v>
      </c>
      <c r="H64" s="37">
        <v>2000</v>
      </c>
      <c r="I64" s="37">
        <v>923097</v>
      </c>
      <c r="J64" s="37">
        <v>26491598</v>
      </c>
      <c r="K64" s="43">
        <v>28088761</v>
      </c>
      <c r="L64" s="98"/>
    </row>
    <row r="65" spans="1:256" ht="12.75" customHeight="1">
      <c r="A65" s="75" t="s">
        <v>122</v>
      </c>
      <c r="B65" s="66">
        <v>88036274.86999999</v>
      </c>
      <c r="C65" s="37">
        <v>20000</v>
      </c>
      <c r="D65" s="37">
        <v>5382692.3900000006</v>
      </c>
      <c r="E65" s="37">
        <v>0</v>
      </c>
      <c r="F65" s="37">
        <v>224129</v>
      </c>
      <c r="G65" s="37">
        <v>6275234.96</v>
      </c>
      <c r="H65" s="37">
        <v>0</v>
      </c>
      <c r="I65" s="37">
        <v>1896596</v>
      </c>
      <c r="J65" s="37">
        <v>55856414.829999998</v>
      </c>
      <c r="K65" s="43">
        <v>101834927.22</v>
      </c>
      <c r="L65" s="98"/>
    </row>
    <row r="66" spans="1:256" ht="12.75" customHeight="1">
      <c r="A66" s="75" t="s">
        <v>123</v>
      </c>
      <c r="B66" s="66">
        <v>6499083</v>
      </c>
      <c r="C66" s="37">
        <v>0</v>
      </c>
      <c r="D66" s="37">
        <v>8063967</v>
      </c>
      <c r="E66" s="37">
        <v>28750</v>
      </c>
      <c r="F66" s="37">
        <v>287876</v>
      </c>
      <c r="G66" s="37">
        <v>902359</v>
      </c>
      <c r="H66" s="37">
        <v>2500</v>
      </c>
      <c r="I66" s="37">
        <v>1449759</v>
      </c>
      <c r="J66" s="37">
        <v>5054910</v>
      </c>
      <c r="K66" s="43">
        <v>17231794</v>
      </c>
      <c r="L66" s="98"/>
    </row>
    <row r="67" spans="1:256" ht="12.75" customHeight="1">
      <c r="A67" s="75" t="s">
        <v>124</v>
      </c>
      <c r="B67" s="90">
        <v>39442249</v>
      </c>
      <c r="C67" s="37">
        <v>171400</v>
      </c>
      <c r="D67" s="37">
        <v>36387419</v>
      </c>
      <c r="E67" s="37">
        <v>1500</v>
      </c>
      <c r="F67" s="37">
        <v>374892</v>
      </c>
      <c r="G67" s="37">
        <v>5762269</v>
      </c>
      <c r="H67" s="37">
        <v>2000</v>
      </c>
      <c r="I67" s="37">
        <v>1534768</v>
      </c>
      <c r="J67" s="91">
        <v>61041361</v>
      </c>
      <c r="K67" s="43">
        <v>83503097</v>
      </c>
      <c r="L67" s="98"/>
    </row>
    <row r="68" spans="1:256" ht="12.75" customHeight="1">
      <c r="A68" s="75" t="s">
        <v>125</v>
      </c>
      <c r="B68" s="90">
        <v>15793389</v>
      </c>
      <c r="C68" s="37">
        <v>162095</v>
      </c>
      <c r="D68" s="37">
        <v>5759242</v>
      </c>
      <c r="E68" s="37">
        <v>16932</v>
      </c>
      <c r="F68" s="37">
        <v>202286</v>
      </c>
      <c r="G68" s="37">
        <v>16121</v>
      </c>
      <c r="H68" s="37">
        <v>0</v>
      </c>
      <c r="I68" s="37">
        <v>3976153</v>
      </c>
      <c r="J68" s="91">
        <v>9178169</v>
      </c>
      <c r="K68" s="43">
        <v>25764123</v>
      </c>
      <c r="L68" s="98"/>
    </row>
    <row r="69" spans="1:256" s="42" customFormat="1" ht="12.75" customHeight="1">
      <c r="A69" s="75" t="s">
        <v>126</v>
      </c>
      <c r="B69" s="90">
        <v>31657774.07</v>
      </c>
      <c r="C69" s="37">
        <v>59975.819999999985</v>
      </c>
      <c r="D69" s="37">
        <v>6686167</v>
      </c>
      <c r="E69" s="37">
        <v>0</v>
      </c>
      <c r="F69" s="37">
        <v>171357</v>
      </c>
      <c r="G69" s="37">
        <v>2018420</v>
      </c>
      <c r="H69" s="37">
        <v>11000</v>
      </c>
      <c r="I69" s="37">
        <v>499263.64</v>
      </c>
      <c r="J69" s="91">
        <v>17492066.750000007</v>
      </c>
      <c r="K69" s="43">
        <v>41032981.710000008</v>
      </c>
      <c r="L69" s="98"/>
    </row>
    <row r="70" spans="1:256" ht="12.75" customHeight="1">
      <c r="A70" s="75" t="s">
        <v>127</v>
      </c>
      <c r="B70" s="90">
        <v>6609967.8399999999</v>
      </c>
      <c r="C70" s="37">
        <v>0</v>
      </c>
      <c r="D70" s="37">
        <v>2783811</v>
      </c>
      <c r="E70" s="37">
        <v>24978</v>
      </c>
      <c r="F70" s="37">
        <v>0</v>
      </c>
      <c r="G70" s="37">
        <v>1176487</v>
      </c>
      <c r="H70" s="37">
        <v>4000</v>
      </c>
      <c r="I70" s="37">
        <v>984436.84000000008</v>
      </c>
      <c r="J70" s="91">
        <v>5141755.92</v>
      </c>
      <c r="K70" s="43">
        <v>11579680.68</v>
      </c>
      <c r="L70" s="98"/>
    </row>
    <row r="71" spans="1:256" ht="12.75" customHeight="1">
      <c r="A71" s="75" t="s">
        <v>128</v>
      </c>
      <c r="B71" s="90">
        <v>74516615</v>
      </c>
      <c r="C71" s="37">
        <v>258387</v>
      </c>
      <c r="D71" s="37">
        <v>27643725</v>
      </c>
      <c r="E71" s="37">
        <v>0</v>
      </c>
      <c r="F71" s="37">
        <v>8364599</v>
      </c>
      <c r="G71" s="37">
        <v>5869652</v>
      </c>
      <c r="H71" s="37">
        <v>2500</v>
      </c>
      <c r="I71" s="37">
        <v>1734137</v>
      </c>
      <c r="J71" s="91">
        <v>130380273</v>
      </c>
      <c r="K71" s="43">
        <v>118128728</v>
      </c>
      <c r="L71" s="98"/>
    </row>
    <row r="72" spans="1:256" ht="12.75" customHeight="1">
      <c r="A72" s="75" t="s">
        <v>141</v>
      </c>
      <c r="B72" s="90">
        <v>25789141</v>
      </c>
      <c r="C72" s="37">
        <v>165839</v>
      </c>
      <c r="D72" s="37">
        <v>11546888</v>
      </c>
      <c r="E72" s="37">
        <v>0</v>
      </c>
      <c r="F72" s="37">
        <v>335805</v>
      </c>
      <c r="G72" s="37">
        <v>2286271</v>
      </c>
      <c r="H72" s="37">
        <v>0</v>
      </c>
      <c r="I72" s="37">
        <v>7518892</v>
      </c>
      <c r="J72" s="91">
        <v>15318410</v>
      </c>
      <c r="K72" s="43">
        <v>47476997</v>
      </c>
      <c r="L72" s="98"/>
    </row>
    <row r="73" spans="1:256" ht="12.75" customHeight="1">
      <c r="A73" s="75" t="s">
        <v>129</v>
      </c>
      <c r="B73" s="90">
        <v>19605025.049999997</v>
      </c>
      <c r="C73" s="37">
        <v>32985</v>
      </c>
      <c r="D73" s="37">
        <v>7205986.1200000001</v>
      </c>
      <c r="E73" s="37">
        <v>0</v>
      </c>
      <c r="F73" s="37">
        <v>28063.26</v>
      </c>
      <c r="G73" s="37">
        <v>1531562.71</v>
      </c>
      <c r="H73" s="37">
        <v>4000</v>
      </c>
      <c r="I73" s="37">
        <v>1389747.54</v>
      </c>
      <c r="J73" s="91">
        <v>11695890.07</v>
      </c>
      <c r="K73" s="43">
        <v>29760384.679999992</v>
      </c>
      <c r="L73" s="98"/>
    </row>
    <row r="74" spans="1:256" ht="12.75" customHeight="1">
      <c r="A74" s="75" t="s">
        <v>130</v>
      </c>
      <c r="B74" s="90">
        <v>9440851.8599999994</v>
      </c>
      <c r="C74" s="37">
        <v>158788.35</v>
      </c>
      <c r="D74" s="37">
        <v>13109860.02</v>
      </c>
      <c r="E74" s="37">
        <v>0</v>
      </c>
      <c r="F74" s="37">
        <v>534056.35</v>
      </c>
      <c r="G74" s="37">
        <v>1690264.2</v>
      </c>
      <c r="H74" s="37">
        <v>0</v>
      </c>
      <c r="I74" s="37">
        <v>650201.62</v>
      </c>
      <c r="J74" s="91">
        <v>10560602</v>
      </c>
      <c r="K74" s="43">
        <v>25447234.050000008</v>
      </c>
      <c r="L74" s="98"/>
    </row>
    <row r="75" spans="1:256" ht="12.75" customHeight="1">
      <c r="A75" s="75" t="s">
        <v>131</v>
      </c>
      <c r="B75" s="90">
        <v>38704238</v>
      </c>
      <c r="C75" s="37">
        <v>0</v>
      </c>
      <c r="D75" s="37">
        <v>4562538</v>
      </c>
      <c r="E75" s="37">
        <v>67883</v>
      </c>
      <c r="F75" s="37">
        <v>514950</v>
      </c>
      <c r="G75" s="37">
        <v>1613741</v>
      </c>
      <c r="H75" s="37">
        <v>3500</v>
      </c>
      <c r="I75" s="37">
        <v>3308382</v>
      </c>
      <c r="J75" s="91">
        <v>25572815</v>
      </c>
      <c r="K75" s="43">
        <v>48771732</v>
      </c>
      <c r="L75" s="98"/>
    </row>
    <row r="76" spans="1:256" ht="12.75" customHeight="1">
      <c r="A76" s="75" t="s">
        <v>132</v>
      </c>
      <c r="B76" s="90">
        <v>21137416</v>
      </c>
      <c r="C76" s="37">
        <v>110419</v>
      </c>
      <c r="D76" s="37">
        <v>20450867</v>
      </c>
      <c r="E76" s="37">
        <v>0</v>
      </c>
      <c r="F76" s="37">
        <v>0</v>
      </c>
      <c r="G76" s="37">
        <v>1511575</v>
      </c>
      <c r="H76" s="37">
        <v>0</v>
      </c>
      <c r="I76" s="37">
        <v>1792987</v>
      </c>
      <c r="J76" s="91">
        <v>16942675</v>
      </c>
      <c r="K76" s="43">
        <v>44892845</v>
      </c>
      <c r="L76" s="98"/>
    </row>
    <row r="77" spans="1:256" ht="12.75" customHeight="1">
      <c r="A77" s="75" t="s">
        <v>133</v>
      </c>
      <c r="B77" s="90">
        <v>143741192.91000003</v>
      </c>
      <c r="C77" s="37">
        <v>0</v>
      </c>
      <c r="D77" s="37">
        <v>100147434.64</v>
      </c>
      <c r="E77" s="37">
        <v>940861</v>
      </c>
      <c r="F77" s="37">
        <v>12437933.000000002</v>
      </c>
      <c r="G77" s="37">
        <v>7255735.8499999996</v>
      </c>
      <c r="H77" s="37">
        <v>0</v>
      </c>
      <c r="I77" s="37">
        <v>24367767.870000001</v>
      </c>
      <c r="J77" s="91">
        <v>78168266.900000006</v>
      </c>
      <c r="K77" s="43">
        <v>288890925.26999998</v>
      </c>
      <c r="L77" s="98"/>
      <c r="IV77" s="1"/>
    </row>
    <row r="78" spans="1:256" ht="12.75" customHeight="1">
      <c r="A78" s="75" t="s">
        <v>134</v>
      </c>
      <c r="B78" s="90">
        <v>21609243</v>
      </c>
      <c r="C78" s="37">
        <v>252594</v>
      </c>
      <c r="D78" s="37">
        <v>10931826.550000001</v>
      </c>
      <c r="E78" s="37">
        <v>0</v>
      </c>
      <c r="F78" s="37">
        <v>634738.53</v>
      </c>
      <c r="G78" s="37">
        <v>2856803.39</v>
      </c>
      <c r="H78" s="37">
        <v>0</v>
      </c>
      <c r="I78" s="37">
        <v>2727494.74</v>
      </c>
      <c r="J78" s="91">
        <v>14607100</v>
      </c>
      <c r="K78" s="43">
        <v>38983727</v>
      </c>
      <c r="L78" s="98"/>
    </row>
    <row r="79" spans="1:256" ht="12.75" customHeight="1">
      <c r="A79" s="75" t="s">
        <v>135</v>
      </c>
      <c r="B79" s="90">
        <v>8083196.46</v>
      </c>
      <c r="C79" s="37">
        <v>42714</v>
      </c>
      <c r="D79" s="37">
        <v>9090630.0700000003</v>
      </c>
      <c r="E79" s="37">
        <v>0</v>
      </c>
      <c r="F79" s="37">
        <v>139699</v>
      </c>
      <c r="G79" s="37">
        <v>838841.1</v>
      </c>
      <c r="H79" s="37">
        <v>0</v>
      </c>
      <c r="I79" s="37">
        <v>1100082.6000000001</v>
      </c>
      <c r="J79" s="91">
        <v>6785169.419999999</v>
      </c>
      <c r="K79" s="43">
        <v>19252449.229999997</v>
      </c>
      <c r="L79" s="98"/>
    </row>
    <row r="80" spans="1:256" ht="12.75" customHeight="1">
      <c r="A80" s="75" t="s">
        <v>136</v>
      </c>
      <c r="B80" s="90">
        <v>71273955</v>
      </c>
      <c r="C80" s="37">
        <v>0</v>
      </c>
      <c r="D80" s="37">
        <v>156153595</v>
      </c>
      <c r="E80" s="37">
        <v>3495875</v>
      </c>
      <c r="F80" s="37">
        <v>17694599</v>
      </c>
      <c r="G80" s="37">
        <v>1568950</v>
      </c>
      <c r="H80" s="37">
        <v>0</v>
      </c>
      <c r="I80" s="37">
        <v>20736015</v>
      </c>
      <c r="J80" s="91">
        <v>89077661</v>
      </c>
      <c r="K80" s="43">
        <v>270922989</v>
      </c>
      <c r="L80" s="98"/>
    </row>
    <row r="81" spans="1:12" ht="12.75" customHeight="1">
      <c r="A81" s="75" t="s">
        <v>137</v>
      </c>
      <c r="B81" s="90">
        <v>158935550</v>
      </c>
      <c r="C81" s="37">
        <v>337380</v>
      </c>
      <c r="D81" s="37">
        <v>17363378</v>
      </c>
      <c r="E81" s="37">
        <v>5918</v>
      </c>
      <c r="F81" s="37">
        <v>886078</v>
      </c>
      <c r="G81" s="37">
        <v>3438257.4</v>
      </c>
      <c r="H81" s="37">
        <v>0</v>
      </c>
      <c r="I81" s="37">
        <v>5132530</v>
      </c>
      <c r="J81" s="91">
        <v>80336858.400000006</v>
      </c>
      <c r="K81" s="43">
        <v>185761711.40000001</v>
      </c>
      <c r="L81" s="98"/>
    </row>
    <row r="82" spans="1:12" ht="12.75" customHeight="1">
      <c r="A82" s="75" t="s">
        <v>138</v>
      </c>
      <c r="B82" s="90">
        <v>5623306</v>
      </c>
      <c r="C82" s="37">
        <v>112521</v>
      </c>
      <c r="D82" s="37">
        <v>8585030</v>
      </c>
      <c r="E82" s="37">
        <v>0</v>
      </c>
      <c r="F82" s="37">
        <v>350665</v>
      </c>
      <c r="G82" s="37">
        <v>1141658</v>
      </c>
      <c r="H82" s="37">
        <v>0</v>
      </c>
      <c r="I82" s="37">
        <v>1899130</v>
      </c>
      <c r="J82" s="91">
        <v>3795516</v>
      </c>
      <c r="K82" s="43">
        <v>17599789</v>
      </c>
      <c r="L82" s="98"/>
    </row>
    <row r="83" spans="1:12" ht="12.75" customHeight="1">
      <c r="A83" s="75" t="s">
        <v>139</v>
      </c>
      <c r="B83" s="90">
        <v>7804276</v>
      </c>
      <c r="C83" s="37">
        <v>160309</v>
      </c>
      <c r="D83" s="37">
        <v>11139155</v>
      </c>
      <c r="E83" s="37">
        <v>0</v>
      </c>
      <c r="F83" s="37">
        <v>559433</v>
      </c>
      <c r="G83" s="37">
        <v>1215973</v>
      </c>
      <c r="H83" s="37">
        <v>1000</v>
      </c>
      <c r="I83" s="37">
        <v>1792866</v>
      </c>
      <c r="J83" s="91">
        <v>5999181</v>
      </c>
      <c r="K83" s="43">
        <v>22511703</v>
      </c>
      <c r="L83" s="98"/>
    </row>
    <row r="84" spans="1:12" ht="12.75" customHeight="1">
      <c r="A84" s="75" t="s">
        <v>140</v>
      </c>
      <c r="B84" s="90">
        <v>18842342</v>
      </c>
      <c r="C84" s="37">
        <v>213242</v>
      </c>
      <c r="D84" s="37">
        <v>7194668</v>
      </c>
      <c r="E84" s="37">
        <v>3570</v>
      </c>
      <c r="F84" s="37">
        <v>256404</v>
      </c>
      <c r="G84" s="37">
        <v>810818</v>
      </c>
      <c r="H84" s="37">
        <v>0</v>
      </c>
      <c r="I84" s="37">
        <v>1280233</v>
      </c>
      <c r="J84" s="91">
        <v>8867503</v>
      </c>
      <c r="K84" s="43">
        <v>28388035</v>
      </c>
      <c r="L84" s="98"/>
    </row>
    <row r="85" spans="1:12" ht="12.75" customHeight="1">
      <c r="A85" s="75" t="s">
        <v>24</v>
      </c>
      <c r="B85" s="97">
        <f>SUM(B62:B84)</f>
        <v>842094247.06000006</v>
      </c>
      <c r="C85" s="97">
        <f t="shared" ref="C85:K85" si="3">SUM(C62:C84)</f>
        <v>4172135.17</v>
      </c>
      <c r="D85" s="97">
        <f t="shared" si="3"/>
        <v>503573937.79000002</v>
      </c>
      <c r="E85" s="97">
        <f t="shared" si="3"/>
        <v>4586267</v>
      </c>
      <c r="F85" s="97">
        <f t="shared" si="3"/>
        <v>47107287.140000001</v>
      </c>
      <c r="G85" s="97">
        <f t="shared" si="3"/>
        <v>54921044.610000007</v>
      </c>
      <c r="H85" s="97">
        <f t="shared" si="3"/>
        <v>35500</v>
      </c>
      <c r="I85" s="97">
        <f t="shared" si="3"/>
        <v>88984353.850000009</v>
      </c>
      <c r="J85" s="97">
        <f t="shared" si="3"/>
        <v>704299511.29000008</v>
      </c>
      <c r="K85" s="97">
        <f t="shared" si="3"/>
        <v>1541535758.2400002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142</v>
      </c>
      <c r="B89" s="66">
        <v>1503204</v>
      </c>
      <c r="C89" s="37">
        <v>16705</v>
      </c>
      <c r="D89" s="37">
        <v>1881914</v>
      </c>
      <c r="E89" s="37">
        <v>0</v>
      </c>
      <c r="F89" s="37">
        <v>254251</v>
      </c>
      <c r="G89" s="37">
        <v>191785</v>
      </c>
      <c r="H89" s="37">
        <v>0</v>
      </c>
      <c r="I89" s="37">
        <v>1246333</v>
      </c>
      <c r="J89" s="37">
        <v>2105820</v>
      </c>
      <c r="K89" s="43">
        <v>5077487</v>
      </c>
    </row>
    <row r="90" spans="1:12" ht="12.75" customHeight="1">
      <c r="A90" s="75" t="s">
        <v>143</v>
      </c>
      <c r="B90" s="70">
        <v>2719519</v>
      </c>
      <c r="C90" s="31">
        <v>3051</v>
      </c>
      <c r="D90" s="31">
        <v>705338</v>
      </c>
      <c r="E90" s="30">
        <v>0</v>
      </c>
      <c r="F90" s="30">
        <v>0</v>
      </c>
      <c r="G90" s="31">
        <v>116405</v>
      </c>
      <c r="H90" s="30">
        <v>0</v>
      </c>
      <c r="I90" s="37">
        <v>60850</v>
      </c>
      <c r="J90" s="31">
        <v>1131278</v>
      </c>
      <c r="K90" s="34">
        <v>3602112</v>
      </c>
      <c r="L90" s="1"/>
    </row>
    <row r="91" spans="1:12" ht="12.75" customHeight="1">
      <c r="A91" s="75" t="s">
        <v>24</v>
      </c>
      <c r="B91" s="70">
        <f>SUM(B89:B90)</f>
        <v>4222723</v>
      </c>
      <c r="C91" s="70">
        <f t="shared" ref="C91:K91" si="4">SUM(C89:C90)</f>
        <v>19756</v>
      </c>
      <c r="D91" s="70">
        <f t="shared" si="4"/>
        <v>2587252</v>
      </c>
      <c r="E91" s="70">
        <f t="shared" si="4"/>
        <v>0</v>
      </c>
      <c r="F91" s="70">
        <f t="shared" si="4"/>
        <v>254251</v>
      </c>
      <c r="G91" s="70">
        <f t="shared" si="4"/>
        <v>308190</v>
      </c>
      <c r="H91" s="70">
        <f t="shared" si="4"/>
        <v>0</v>
      </c>
      <c r="I91" s="70">
        <f t="shared" si="4"/>
        <v>1307183</v>
      </c>
      <c r="J91" s="70">
        <f t="shared" si="4"/>
        <v>3237098</v>
      </c>
      <c r="K91" s="70">
        <f t="shared" si="4"/>
        <v>8679599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f>SUM(B91,B85)</f>
        <v>846316970.06000006</v>
      </c>
      <c r="C93" s="70">
        <f t="shared" ref="C93:K93" si="5">SUM(C91,C85)</f>
        <v>4191891.17</v>
      </c>
      <c r="D93" s="70">
        <f t="shared" si="5"/>
        <v>506161189.79000002</v>
      </c>
      <c r="E93" s="70">
        <f t="shared" si="5"/>
        <v>4586267</v>
      </c>
      <c r="F93" s="70">
        <f t="shared" si="5"/>
        <v>47361538.140000001</v>
      </c>
      <c r="G93" s="70">
        <f t="shared" si="5"/>
        <v>55229234.610000007</v>
      </c>
      <c r="H93" s="70">
        <f t="shared" si="5"/>
        <v>35500</v>
      </c>
      <c r="I93" s="70">
        <f t="shared" si="5"/>
        <v>90291536.850000009</v>
      </c>
      <c r="J93" s="70">
        <f t="shared" si="5"/>
        <v>707536609.29000008</v>
      </c>
      <c r="K93" s="70">
        <f t="shared" si="5"/>
        <v>1550215357.2400002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f>SUM(B93,B46)</f>
        <v>1796022650.6323242</v>
      </c>
      <c r="C95" s="92">
        <f t="shared" ref="C95:K95" si="6">SUM(C93,C46)</f>
        <v>7468597.6699999999</v>
      </c>
      <c r="D95" s="92">
        <f t="shared" si="6"/>
        <v>788524354.74000001</v>
      </c>
      <c r="E95" s="92">
        <f t="shared" si="6"/>
        <v>7427549.4500000002</v>
      </c>
      <c r="F95" s="92">
        <f t="shared" si="6"/>
        <v>141190384.92000002</v>
      </c>
      <c r="G95" s="92">
        <f t="shared" si="6"/>
        <v>143360504.84999999</v>
      </c>
      <c r="H95" s="92">
        <f t="shared" si="6"/>
        <v>185157.6</v>
      </c>
      <c r="I95" s="92">
        <f t="shared" si="6"/>
        <v>184766467.17000002</v>
      </c>
      <c r="J95" s="92">
        <f t="shared" si="6"/>
        <v>1293684320.602324</v>
      </c>
      <c r="K95" s="92">
        <f t="shared" si="6"/>
        <v>3062490016.5523243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honeticPr fontId="1" type="noConversion"/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showOutlineSymbols="0" zoomScaleNormal="100" workbookViewId="0">
      <pane xSplit="1" ySplit="9" topLeftCell="B37" activePane="bottomRight" state="frozen"/>
      <selection pane="topRight" activeCell="B1" sqref="B1"/>
      <selection pane="bottomLeft" activeCell="A11" sqref="A11"/>
      <selection pane="bottomRight" activeCell="B88" sqref="B88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15.59765625" style="2" bestFit="1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89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14</v>
      </c>
      <c r="B13" s="66">
        <f>'Table 16 09'!B13-'Table 16 - Financial Aid Aw 08'!B13</f>
        <v>-16706538</v>
      </c>
      <c r="C13" s="66">
        <f>'Table 16 09'!C13-'Table 16 - Financial Aid Aw 08'!C13</f>
        <v>0</v>
      </c>
      <c r="D13" s="66">
        <f>'Table 16 09'!D13-'Table 16 - Financial Aid Aw 08'!D13</f>
        <v>-135308</v>
      </c>
      <c r="E13" s="66">
        <f>'Table 16 09'!E13-'Table 16 - Financial Aid Aw 08'!E13</f>
        <v>0</v>
      </c>
      <c r="F13" s="66">
        <f>'Table 16 09'!F13-'Table 16 - Financial Aid Aw 08'!F13</f>
        <v>20000</v>
      </c>
      <c r="G13" s="66">
        <f>'Table 16 09'!G13-'Table 16 - Financial Aid Aw 08'!G13</f>
        <v>91121</v>
      </c>
      <c r="H13" s="66">
        <f>'Table 16 09'!H13-'Table 16 - Financial Aid Aw 08'!H13</f>
        <v>-2000</v>
      </c>
      <c r="I13" s="66">
        <f>'Table 16 09'!I13-'Table 16 - Financial Aid Aw 08'!I13</f>
        <v>-14810</v>
      </c>
      <c r="J13" s="66">
        <f>'Table 16 09'!J13-'Table 16 - Financial Aid Aw 08'!J13</f>
        <v>918844</v>
      </c>
      <c r="K13" s="66">
        <f>'Table 16 09'!K13-'Table 16 - Financial Aid Aw 08'!K13</f>
        <v>10481183</v>
      </c>
      <c r="M13" s="75"/>
    </row>
    <row r="14" spans="1:16" ht="12.75" customHeight="1">
      <c r="A14" s="75" t="s">
        <v>15</v>
      </c>
      <c r="B14" s="66">
        <f>'Table 16 09'!B14-'Table 16 - Financial Aid Aw 08'!B14</f>
        <v>2677374</v>
      </c>
      <c r="C14" s="66">
        <f>'Table 16 09'!C14-'Table 16 - Financial Aid Aw 08'!C14</f>
        <v>0</v>
      </c>
      <c r="D14" s="66">
        <f>'Table 16 09'!D14-'Table 16 - Financial Aid Aw 08'!D14</f>
        <v>-503331</v>
      </c>
      <c r="E14" s="66">
        <f>'Table 16 09'!E14-'Table 16 - Financial Aid Aw 08'!E14</f>
        <v>0</v>
      </c>
      <c r="F14" s="66">
        <f>'Table 16 09'!F14-'Table 16 - Financial Aid Aw 08'!F14</f>
        <v>252800</v>
      </c>
      <c r="G14" s="66">
        <f>'Table 16 09'!G14-'Table 16 - Financial Aid Aw 08'!G14</f>
        <v>90097</v>
      </c>
      <c r="H14" s="66">
        <f>'Table 16 09'!H14-'Table 16 - Financial Aid Aw 08'!H14</f>
        <v>-500</v>
      </c>
      <c r="I14" s="66">
        <f>'Table 16 09'!I14-'Table 16 - Financial Aid Aw 08'!I14</f>
        <v>-32175</v>
      </c>
      <c r="J14" s="66">
        <f>'Table 16 09'!J14-'Table 16 - Financial Aid Aw 08'!J14</f>
        <v>1894224</v>
      </c>
      <c r="K14" s="66">
        <f>'Table 16 09'!K14-'Table 16 - Financial Aid Aw 08'!K14</f>
        <v>6071022</v>
      </c>
      <c r="M14" s="75"/>
    </row>
    <row r="15" spans="1:16" ht="12.75" customHeight="1">
      <c r="A15" s="75" t="s">
        <v>16</v>
      </c>
      <c r="B15" s="66">
        <f>'Table 16 09'!B15-'Table 16 - Financial Aid Aw 08'!B15</f>
        <v>3321866</v>
      </c>
      <c r="C15" s="66">
        <f>'Table 16 09'!C15-'Table 16 - Financial Aid Aw 08'!C15</f>
        <v>0</v>
      </c>
      <c r="D15" s="66">
        <f>'Table 16 09'!D15-'Table 16 - Financial Aid Aw 08'!D15</f>
        <v>-957688</v>
      </c>
      <c r="E15" s="66">
        <f>'Table 16 09'!E15-'Table 16 - Financial Aid Aw 08'!E15</f>
        <v>0</v>
      </c>
      <c r="F15" s="66">
        <f>'Table 16 09'!F15-'Table 16 - Financial Aid Aw 08'!F15</f>
        <v>-146901</v>
      </c>
      <c r="G15" s="66">
        <f>'Table 16 09'!G15-'Table 16 - Financial Aid Aw 08'!G15</f>
        <v>913627</v>
      </c>
      <c r="H15" s="66">
        <f>'Table 16 09'!H15-'Table 16 - Financial Aid Aw 08'!H15</f>
        <v>6000</v>
      </c>
      <c r="I15" s="66">
        <f>'Table 16 09'!I15-'Table 16 - Financial Aid Aw 08'!I15</f>
        <v>-829879</v>
      </c>
      <c r="J15" s="66">
        <f>'Table 16 09'!J15-'Table 16 - Financial Aid Aw 08'!J15</f>
        <v>4076020</v>
      </c>
      <c r="K15" s="66">
        <f>'Table 16 09'!K15-'Table 16 - Financial Aid Aw 08'!K15</f>
        <v>2428918</v>
      </c>
      <c r="M15" s="75"/>
    </row>
    <row r="16" spans="1:16" ht="12.75" customHeight="1">
      <c r="A16" s="75" t="s">
        <v>76</v>
      </c>
      <c r="B16" s="66">
        <f>'Table 16 09'!B16-'Table 16 - Financial Aid Aw 08'!B16</f>
        <v>11508612</v>
      </c>
      <c r="C16" s="66">
        <f>'Table 16 09'!C16-'Table 16 - Financial Aid Aw 08'!C16</f>
        <v>-12042</v>
      </c>
      <c r="D16" s="66">
        <f>'Table 16 09'!D16-'Table 16 - Financial Aid Aw 08'!D16</f>
        <v>-1014959</v>
      </c>
      <c r="E16" s="66">
        <f>'Table 16 09'!E16-'Table 16 - Financial Aid Aw 08'!E16</f>
        <v>0</v>
      </c>
      <c r="F16" s="66">
        <f>'Table 16 09'!F16-'Table 16 - Financial Aid Aw 08'!F16</f>
        <v>511708</v>
      </c>
      <c r="G16" s="66">
        <f>'Table 16 09'!G16-'Table 16 - Financial Aid Aw 08'!G16</f>
        <v>864061</v>
      </c>
      <c r="H16" s="66">
        <f>'Table 16 09'!H16-'Table 16 - Financial Aid Aw 08'!H16</f>
        <v>-3000</v>
      </c>
      <c r="I16" s="66">
        <f>'Table 16 09'!I16-'Table 16 - Financial Aid Aw 08'!I16</f>
        <v>2039433</v>
      </c>
      <c r="J16" s="66">
        <f>'Table 16 09'!J16-'Table 16 - Financial Aid Aw 08'!J16</f>
        <v>4401534</v>
      </c>
      <c r="K16" s="66">
        <f>'Table 16 09'!K16-'Table 16 - Financial Aid Aw 08'!K16</f>
        <v>14331035</v>
      </c>
      <c r="M16" s="75"/>
    </row>
    <row r="17" spans="1:13" ht="12.75" customHeight="1">
      <c r="A17" s="75" t="s">
        <v>88</v>
      </c>
      <c r="B17" s="66">
        <f>'Table 16 09'!B17-'Table 16 - Financial Aid Aw 08'!B17</f>
        <v>5728994.9400000013</v>
      </c>
      <c r="C17" s="66">
        <f>'Table 16 09'!C17-'Table 16 - Financial Aid Aw 08'!C17</f>
        <v>137525</v>
      </c>
      <c r="D17" s="66">
        <f>'Table 16 09'!D17-'Table 16 - Financial Aid Aw 08'!D17</f>
        <v>2230141.1999999993</v>
      </c>
      <c r="E17" s="66">
        <f>'Table 16 09'!E17-'Table 16 - Financial Aid Aw 08'!E17</f>
        <v>41864</v>
      </c>
      <c r="F17" s="66">
        <f>'Table 16 09'!F17-'Table 16 - Financial Aid Aw 08'!F17</f>
        <v>918782</v>
      </c>
      <c r="G17" s="66">
        <f>'Table 16 09'!G17-'Table 16 - Financial Aid Aw 08'!G17</f>
        <v>108673</v>
      </c>
      <c r="H17" s="66">
        <f>'Table 16 09'!H17-'Table 16 - Financial Aid Aw 08'!H17</f>
        <v>3000</v>
      </c>
      <c r="I17" s="66">
        <f>'Table 16 09'!I17-'Table 16 - Financial Aid Aw 08'!I17</f>
        <v>3354922</v>
      </c>
      <c r="J17" s="66">
        <f>'Table 16 09'!J17-'Table 16 - Financial Aid Aw 08'!J17</f>
        <v>3381144.9800000004</v>
      </c>
      <c r="K17" s="66">
        <f>'Table 16 09'!K17-'Table 16 - Financial Aid Aw 08'!K17</f>
        <v>12383377.140000001</v>
      </c>
      <c r="M17" s="75"/>
    </row>
    <row r="18" spans="1:13" ht="12.75" customHeight="1">
      <c r="A18" s="75" t="s">
        <v>17</v>
      </c>
      <c r="B18" s="66">
        <f>'Table 16 09'!B18-'Table 16 - Financial Aid Aw 08'!B18</f>
        <v>2259699</v>
      </c>
      <c r="C18" s="66">
        <f>'Table 16 09'!C18-'Table 16 - Financial Aid Aw 08'!C18</f>
        <v>0</v>
      </c>
      <c r="D18" s="66">
        <f>'Table 16 09'!D18-'Table 16 - Financial Aid Aw 08'!D18</f>
        <v>436138</v>
      </c>
      <c r="E18" s="66">
        <f>'Table 16 09'!E18-'Table 16 - Financial Aid Aw 08'!E18</f>
        <v>0</v>
      </c>
      <c r="F18" s="66">
        <f>'Table 16 09'!F18-'Table 16 - Financial Aid Aw 08'!F18</f>
        <v>565076</v>
      </c>
      <c r="G18" s="66">
        <f>'Table 16 09'!G18-'Table 16 - Financial Aid Aw 08'!G18</f>
        <v>999497</v>
      </c>
      <c r="H18" s="66">
        <f>'Table 16 09'!H18-'Table 16 - Financial Aid Aw 08'!H18</f>
        <v>2000</v>
      </c>
      <c r="I18" s="66">
        <f>'Table 16 09'!I18-'Table 16 - Financial Aid Aw 08'!I18</f>
        <v>-187236</v>
      </c>
      <c r="J18" s="66">
        <f>'Table 16 09'!J18-'Table 16 - Financial Aid Aw 08'!J18</f>
        <v>3821365</v>
      </c>
      <c r="K18" s="66">
        <f>'Table 16 09'!K18-'Table 16 - Financial Aid Aw 08'!K18</f>
        <v>4073635</v>
      </c>
      <c r="M18" s="75"/>
    </row>
    <row r="19" spans="1:13" ht="12.75" customHeight="1">
      <c r="A19" s="75" t="s">
        <v>18</v>
      </c>
      <c r="B19" s="66">
        <f>'Table 16 09'!B19-'Table 16 - Financial Aid Aw 08'!B19</f>
        <v>6305179</v>
      </c>
      <c r="C19" s="66">
        <f>'Table 16 09'!C19-'Table 16 - Financial Aid Aw 08'!C19</f>
        <v>-51201</v>
      </c>
      <c r="D19" s="66">
        <f>'Table 16 09'!D19-'Table 16 - Financial Aid Aw 08'!D19</f>
        <v>-1441670</v>
      </c>
      <c r="E19" s="66">
        <f>'Table 16 09'!E19-'Table 16 - Financial Aid Aw 08'!E19</f>
        <v>2900</v>
      </c>
      <c r="F19" s="66">
        <f>'Table 16 09'!F19-'Table 16 - Financial Aid Aw 08'!F19</f>
        <v>32868</v>
      </c>
      <c r="G19" s="66">
        <f>'Table 16 09'!G19-'Table 16 - Financial Aid Aw 08'!G19</f>
        <v>646195</v>
      </c>
      <c r="H19" s="66">
        <f>'Table 16 09'!H19-'Table 16 - Financial Aid Aw 08'!H19</f>
        <v>1500</v>
      </c>
      <c r="I19" s="66">
        <f>'Table 16 09'!I19-'Table 16 - Financial Aid Aw 08'!I19</f>
        <v>-339479</v>
      </c>
      <c r="J19" s="66">
        <f>'Table 16 09'!J19-'Table 16 - Financial Aid Aw 08'!J19</f>
        <v>1848054</v>
      </c>
      <c r="K19" s="66">
        <f>'Table 16 09'!K19-'Table 16 - Financial Aid Aw 08'!K19</f>
        <v>4963282</v>
      </c>
      <c r="M19" s="75"/>
    </row>
    <row r="20" spans="1:13" ht="12.75" customHeight="1">
      <c r="A20" s="75" t="s">
        <v>19</v>
      </c>
      <c r="B20" s="66">
        <f>'Table 16 09'!B20-'Table 16 - Financial Aid Aw 08'!B20</f>
        <v>5326617.2899999917</v>
      </c>
      <c r="C20" s="66">
        <f>'Table 16 09'!C20-'Table 16 - Financial Aid Aw 08'!C20</f>
        <v>0</v>
      </c>
      <c r="D20" s="66">
        <f>'Table 16 09'!D20-'Table 16 - Financial Aid Aw 08'!D20</f>
        <v>1606807.6099999994</v>
      </c>
      <c r="E20" s="66">
        <f>'Table 16 09'!E20-'Table 16 - Financial Aid Aw 08'!E20</f>
        <v>0</v>
      </c>
      <c r="F20" s="66">
        <f>'Table 16 09'!F20-'Table 16 - Financial Aid Aw 08'!F20</f>
        <v>95212</v>
      </c>
      <c r="G20" s="66">
        <f>'Table 16 09'!G20-'Table 16 - Financial Aid Aw 08'!G20</f>
        <v>520761</v>
      </c>
      <c r="H20" s="66">
        <f>'Table 16 09'!H20-'Table 16 - Financial Aid Aw 08'!H20</f>
        <v>5500</v>
      </c>
      <c r="I20" s="66">
        <f>'Table 16 09'!I20-'Table 16 - Financial Aid Aw 08'!I20</f>
        <v>-181395</v>
      </c>
      <c r="J20" s="66">
        <f>'Table 16 09'!J20-'Table 16 - Financial Aid Aw 08'!J20</f>
        <v>4528683</v>
      </c>
      <c r="K20" s="66">
        <f>'Table 16 09'!K20-'Table 16 - Financial Aid Aw 08'!K20</f>
        <v>7112328</v>
      </c>
      <c r="M20" s="75"/>
    </row>
    <row r="21" spans="1:13" ht="12.75" customHeight="1">
      <c r="A21" s="75" t="s">
        <v>20</v>
      </c>
      <c r="B21" s="66">
        <f>'Table 16 09'!B21-'Table 16 - Financial Aid Aw 08'!B21</f>
        <v>2250571</v>
      </c>
      <c r="C21" s="66">
        <f>'Table 16 09'!C21-'Table 16 - Financial Aid Aw 08'!C21</f>
        <v>-11705</v>
      </c>
      <c r="D21" s="66">
        <f>'Table 16 09'!D21-'Table 16 - Financial Aid Aw 08'!D21</f>
        <v>647541</v>
      </c>
      <c r="E21" s="66">
        <f>'Table 16 09'!E21-'Table 16 - Financial Aid Aw 08'!E21</f>
        <v>-56656</v>
      </c>
      <c r="F21" s="66">
        <f>'Table 16 09'!F21-'Table 16 - Financial Aid Aw 08'!F21</f>
        <v>76998</v>
      </c>
      <c r="G21" s="66">
        <f>'Table 16 09'!G21-'Table 16 - Financial Aid Aw 08'!G21</f>
        <v>103013</v>
      </c>
      <c r="H21" s="66">
        <f>'Table 16 09'!H21-'Table 16 - Financial Aid Aw 08'!H21</f>
        <v>-15500</v>
      </c>
      <c r="I21" s="66">
        <f>'Table 16 09'!I21-'Table 16 - Financial Aid Aw 08'!I21</f>
        <v>-350661</v>
      </c>
      <c r="J21" s="66">
        <f>'Table 16 09'!J21-'Table 16 - Financial Aid Aw 08'!J21</f>
        <v>878860</v>
      </c>
      <c r="K21" s="66">
        <f>'Table 16 09'!K21-'Table 16 - Financial Aid Aw 08'!K21</f>
        <v>2670806</v>
      </c>
      <c r="M21" s="75"/>
    </row>
    <row r="22" spans="1:13" ht="12.75" customHeight="1">
      <c r="A22" s="75" t="s">
        <v>85</v>
      </c>
      <c r="B22" s="66">
        <f>'Table 16 09'!B22-'Table 16 - Financial Aid Aw 08'!B22</f>
        <v>7036022</v>
      </c>
      <c r="C22" s="66">
        <f>'Table 16 09'!C22-'Table 16 - Financial Aid Aw 08'!C22</f>
        <v>280945</v>
      </c>
      <c r="D22" s="66">
        <f>'Table 16 09'!D22-'Table 16 - Financial Aid Aw 08'!D22</f>
        <v>553507</v>
      </c>
      <c r="E22" s="66">
        <f>'Table 16 09'!E22-'Table 16 - Financial Aid Aw 08'!E22</f>
        <v>0</v>
      </c>
      <c r="F22" s="66">
        <f>'Table 16 09'!F22-'Table 16 - Financial Aid Aw 08'!F22</f>
        <v>182671</v>
      </c>
      <c r="G22" s="66">
        <f>'Table 16 09'!G22-'Table 16 - Financial Aid Aw 08'!G22</f>
        <v>1628663</v>
      </c>
      <c r="H22" s="66">
        <f>'Table 16 09'!H22-'Table 16 - Financial Aid Aw 08'!H22</f>
        <v>0</v>
      </c>
      <c r="I22" s="66">
        <f>'Table 16 09'!I22-'Table 16 - Financial Aid Aw 08'!I22</f>
        <v>-279905</v>
      </c>
      <c r="J22" s="66">
        <f>'Table 16 09'!J22-'Table 16 - Financial Aid Aw 08'!J22</f>
        <v>1791854</v>
      </c>
      <c r="K22" s="66">
        <f>'Table 16 09'!K22-'Table 16 - Financial Aid Aw 08'!K22</f>
        <v>9120960</v>
      </c>
      <c r="M22" s="75"/>
    </row>
    <row r="23" spans="1:13" ht="12.75" customHeight="1">
      <c r="A23" s="75" t="s">
        <v>21</v>
      </c>
      <c r="B23" s="66">
        <f>'Table 16 09'!B23-'Table 16 - Financial Aid Aw 08'!B23</f>
        <v>23463477</v>
      </c>
      <c r="C23" s="66">
        <f>'Table 16 09'!C23-'Table 16 - Financial Aid Aw 08'!C23</f>
        <v>318137</v>
      </c>
      <c r="D23" s="66">
        <f>'Table 16 09'!D23-'Table 16 - Financial Aid Aw 08'!D23</f>
        <v>9785756</v>
      </c>
      <c r="E23" s="66">
        <f>'Table 16 09'!E23-'Table 16 - Financial Aid Aw 08'!E23</f>
        <v>-634924</v>
      </c>
      <c r="F23" s="66">
        <f>'Table 16 09'!F23-'Table 16 - Financial Aid Aw 08'!F23</f>
        <v>6933082</v>
      </c>
      <c r="G23" s="66">
        <f>'Table 16 09'!G23-'Table 16 - Financial Aid Aw 08'!G23</f>
        <v>1001120</v>
      </c>
      <c r="H23" s="66">
        <f>'Table 16 09'!H23-'Table 16 - Financial Aid Aw 08'!H23</f>
        <v>-16000</v>
      </c>
      <c r="I23" s="66">
        <f>'Table 16 09'!I23-'Table 16 - Financial Aid Aw 08'!I23</f>
        <v>138549</v>
      </c>
      <c r="J23" s="66">
        <f>'Table 16 09'!J23-'Table 16 - Financial Aid Aw 08'!J23</f>
        <v>3275560</v>
      </c>
      <c r="K23" s="66">
        <f>'Table 16 09'!K23-'Table 16 - Financial Aid Aw 08'!K23</f>
        <v>40687060</v>
      </c>
      <c r="M23" s="75"/>
    </row>
    <row r="24" spans="1:13" ht="12.75" customHeight="1">
      <c r="A24" s="75" t="s">
        <v>22</v>
      </c>
      <c r="B24" s="66">
        <f>'Table 16 09'!B24-'Table 16 - Financial Aid Aw 08'!B24</f>
        <v>10022310.492323965</v>
      </c>
      <c r="C24" s="66">
        <f>'Table 16 09'!C24-'Table 16 - Financial Aid Aw 08'!C24</f>
        <v>18782</v>
      </c>
      <c r="D24" s="66">
        <f>'Table 16 09'!D24-'Table 16 - Financial Aid Aw 08'!D24</f>
        <v>2896417.0099999979</v>
      </c>
      <c r="E24" s="66">
        <f>'Table 16 09'!E24-'Table 16 - Financial Aid Aw 08'!E24</f>
        <v>397212.44999999995</v>
      </c>
      <c r="F24" s="66">
        <f>'Table 16 09'!F24-'Table 16 - Financial Aid Aw 08'!F24</f>
        <v>912851.66000000015</v>
      </c>
      <c r="G24" s="66">
        <f>'Table 16 09'!G24-'Table 16 - Financial Aid Aw 08'!G24</f>
        <v>-208287.14999999991</v>
      </c>
      <c r="H24" s="66">
        <f>'Table 16 09'!H24-'Table 16 - Financial Aid Aw 08'!H24</f>
        <v>0</v>
      </c>
      <c r="I24" s="66">
        <f>'Table 16 09'!I24-'Table 16 - Financial Aid Aw 08'!I24</f>
        <v>148720.21999999881</v>
      </c>
      <c r="J24" s="66">
        <f>'Table 16 09'!J24-'Table 16 - Financial Aid Aw 08'!J24</f>
        <v>2283545.6923239678</v>
      </c>
      <c r="K24" s="66">
        <f>'Table 16 09'!K24-'Table 16 - Financial Aid Aw 08'!K24</f>
        <v>14169224.682323962</v>
      </c>
      <c r="M24" s="75"/>
    </row>
    <row r="25" spans="1:13" ht="12.75" customHeight="1">
      <c r="A25" s="75" t="s">
        <v>23</v>
      </c>
      <c r="B25" s="66">
        <f>'Table 16 09'!B25-'Table 16 - Financial Aid Aw 08'!B25</f>
        <v>8961580.0799999982</v>
      </c>
      <c r="C25" s="66">
        <f>'Table 16 09'!C25-'Table 16 - Financial Aid Aw 08'!C25</f>
        <v>0</v>
      </c>
      <c r="D25" s="66">
        <f>'Table 16 09'!D25-'Table 16 - Financial Aid Aw 08'!D25</f>
        <v>1249134.9900000021</v>
      </c>
      <c r="E25" s="66">
        <f>'Table 16 09'!E25-'Table 16 - Financial Aid Aw 08'!E25</f>
        <v>0</v>
      </c>
      <c r="F25" s="66">
        <f>'Table 16 09'!F25-'Table 16 - Financial Aid Aw 08'!F25</f>
        <v>318536.90000000037</v>
      </c>
      <c r="G25" s="66">
        <f>'Table 16 09'!G25-'Table 16 - Financial Aid Aw 08'!G25</f>
        <v>268705.79999999981</v>
      </c>
      <c r="H25" s="66">
        <f>'Table 16 09'!H25-'Table 16 - Financial Aid Aw 08'!H25</f>
        <v>-8709.4</v>
      </c>
      <c r="I25" s="66">
        <f>'Table 16 09'!I25-'Table 16 - Financial Aid Aw 08'!I25</f>
        <v>-1165330.7400000002</v>
      </c>
      <c r="J25" s="66">
        <f>'Table 16 09'!J25-'Table 16 - Financial Aid Aw 08'!J25</f>
        <v>1731317.049999997</v>
      </c>
      <c r="K25" s="66">
        <f>'Table 16 09'!K25-'Table 16 - Financial Aid Aw 08'!K25</f>
        <v>9632627.0300000012</v>
      </c>
      <c r="M25" s="75"/>
    </row>
    <row r="26" spans="1:13" ht="12.75" customHeight="1">
      <c r="A26" s="77" t="s">
        <v>24</v>
      </c>
      <c r="B26" s="66">
        <v>681230033.5</v>
      </c>
      <c r="C26" s="37">
        <v>2012418.5</v>
      </c>
      <c r="D26" s="37">
        <v>257090074.48999998</v>
      </c>
      <c r="E26" s="37">
        <v>3090886</v>
      </c>
      <c r="F26" s="37">
        <v>81437758.219999999</v>
      </c>
      <c r="G26" s="37">
        <v>51972881.359999999</v>
      </c>
      <c r="H26" s="37">
        <v>170367</v>
      </c>
      <c r="I26" s="37">
        <v>87476729.460000008</v>
      </c>
      <c r="J26" s="37">
        <f>SUM(J13:J25)</f>
        <v>34831005.722323969</v>
      </c>
      <c r="K26" s="37">
        <f>SUM(K13:K25)</f>
        <v>138125457.85232395</v>
      </c>
    </row>
    <row r="27" spans="1:13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3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3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3" ht="12.75" customHeight="1">
      <c r="A30" s="75" t="s">
        <v>26</v>
      </c>
      <c r="B30" s="66">
        <f>'Table 16 09'!B30-'Table 16 - Financial Aid Aw 08'!B30</f>
        <v>1877045</v>
      </c>
      <c r="C30" s="66">
        <f>'Table 16 09'!C30-'Table 16 - Financial Aid Aw 08'!C30</f>
        <v>58748</v>
      </c>
      <c r="D30" s="66">
        <f>'Table 16 09'!D30-'Table 16 - Financial Aid Aw 08'!D30</f>
        <v>72625</v>
      </c>
      <c r="E30" s="66">
        <f>'Table 16 09'!E30-'Table 16 - Financial Aid Aw 08'!E30</f>
        <v>0</v>
      </c>
      <c r="F30" s="66">
        <f>'Table 16 09'!F30-'Table 16 - Financial Aid Aw 08'!F30</f>
        <v>-18390</v>
      </c>
      <c r="G30" s="66">
        <f>'Table 16 09'!G30-'Table 16 - Financial Aid Aw 08'!G30</f>
        <v>128947</v>
      </c>
      <c r="H30" s="66">
        <f>'Table 16 09'!H30-'Table 16 - Financial Aid Aw 08'!H30</f>
        <v>0</v>
      </c>
      <c r="I30" s="66">
        <f>'Table 16 09'!I30-'Table 16 - Financial Aid Aw 08'!I30</f>
        <v>75880</v>
      </c>
      <c r="J30" s="66">
        <f>'Table 16 09'!J30-'Table 16 - Financial Aid Aw 08'!J30</f>
        <v>1275563</v>
      </c>
      <c r="K30" s="66">
        <f>'Table 16 09'!K30-'Table 16 - Financial Aid Aw 08'!K30</f>
        <v>2090740</v>
      </c>
    </row>
    <row r="31" spans="1:13" ht="12.75" customHeight="1">
      <c r="A31" s="75" t="s">
        <v>27</v>
      </c>
      <c r="B31" s="66">
        <f>'Table 16 09'!B31-'Table 16 - Financial Aid Aw 08'!B31</f>
        <v>2371568</v>
      </c>
      <c r="C31" s="66">
        <f>'Table 16 09'!C31-'Table 16 - Financial Aid Aw 08'!C31</f>
        <v>0</v>
      </c>
      <c r="D31" s="66">
        <f>'Table 16 09'!D31-'Table 16 - Financial Aid Aw 08'!D31</f>
        <v>2211.2600000000093</v>
      </c>
      <c r="E31" s="66">
        <f>'Table 16 09'!E31-'Table 16 - Financial Aid Aw 08'!E31</f>
        <v>0</v>
      </c>
      <c r="F31" s="66">
        <f>'Table 16 09'!F31-'Table 16 - Financial Aid Aw 08'!F31</f>
        <v>-37880</v>
      </c>
      <c r="G31" s="66">
        <f>'Table 16 09'!G31-'Table 16 - Financial Aid Aw 08'!G31</f>
        <v>70862.969999999972</v>
      </c>
      <c r="H31" s="66">
        <f>'Table 16 09'!H31-'Table 16 - Financial Aid Aw 08'!H31</f>
        <v>0</v>
      </c>
      <c r="I31" s="66">
        <f>'Table 16 09'!I31-'Table 16 - Financial Aid Aw 08'!I31</f>
        <v>84073.670000000013</v>
      </c>
      <c r="J31" s="66">
        <f>'Table 16 09'!J31-'Table 16 - Financial Aid Aw 08'!J31</f>
        <v>1199694.4800000004</v>
      </c>
      <c r="K31" s="66">
        <f>'Table 16 09'!K31-'Table 16 - Financial Aid Aw 08'!K31</f>
        <v>2483648.9000000004</v>
      </c>
    </row>
    <row r="32" spans="1:13" ht="12.75" customHeight="1">
      <c r="A32" s="75" t="s">
        <v>28</v>
      </c>
      <c r="B32" s="66">
        <f>'Table 16 09'!B32-'Table 16 - Financial Aid Aw 08'!B32</f>
        <v>2939241</v>
      </c>
      <c r="C32" s="66">
        <f>'Table 16 09'!C32-'Table 16 - Financial Aid Aw 08'!C32</f>
        <v>0</v>
      </c>
      <c r="D32" s="66">
        <f>'Table 16 09'!D32-'Table 16 - Financial Aid Aw 08'!D32</f>
        <v>120216</v>
      </c>
      <c r="E32" s="66">
        <f>'Table 16 09'!E32-'Table 16 - Financial Aid Aw 08'!E32</f>
        <v>0</v>
      </c>
      <c r="F32" s="66">
        <f>'Table 16 09'!F32-'Table 16 - Financial Aid Aw 08'!F32</f>
        <v>-91517</v>
      </c>
      <c r="G32" s="66">
        <f>'Table 16 09'!G32-'Table 16 - Financial Aid Aw 08'!G32</f>
        <v>363546</v>
      </c>
      <c r="H32" s="66">
        <f>'Table 16 09'!H32-'Table 16 - Financial Aid Aw 08'!H32</f>
        <v>3000</v>
      </c>
      <c r="I32" s="66">
        <f>'Table 16 09'!I32-'Table 16 - Financial Aid Aw 08'!I32</f>
        <v>-92926</v>
      </c>
      <c r="J32" s="66">
        <f>'Table 16 09'!J32-'Table 16 - Financial Aid Aw 08'!J32</f>
        <v>2129844</v>
      </c>
      <c r="K32" s="66">
        <f>'Table 16 09'!K32-'Table 16 - Financial Aid Aw 08'!K32</f>
        <v>3238560</v>
      </c>
    </row>
    <row r="33" spans="1:11" ht="12.75" customHeight="1">
      <c r="A33" s="75" t="s">
        <v>29</v>
      </c>
      <c r="B33" s="66">
        <f>'Table 16 09'!B33-'Table 16 - Financial Aid Aw 08'!B33</f>
        <v>854829</v>
      </c>
      <c r="C33" s="66">
        <f>'Table 16 09'!C33-'Table 16 - Financial Aid Aw 08'!C33</f>
        <v>-1865</v>
      </c>
      <c r="D33" s="66">
        <f>'Table 16 09'!D33-'Table 16 - Financial Aid Aw 08'!D33</f>
        <v>49390</v>
      </c>
      <c r="E33" s="66">
        <f>'Table 16 09'!E33-'Table 16 - Financial Aid Aw 08'!E33</f>
        <v>0</v>
      </c>
      <c r="F33" s="66">
        <f>'Table 16 09'!F33-'Table 16 - Financial Aid Aw 08'!F33</f>
        <v>0</v>
      </c>
      <c r="G33" s="66">
        <f>'Table 16 09'!G33-'Table 16 - Financial Aid Aw 08'!G33</f>
        <v>166502</v>
      </c>
      <c r="H33" s="66">
        <f>'Table 16 09'!H33-'Table 16 - Financial Aid Aw 08'!H33</f>
        <v>0</v>
      </c>
      <c r="I33" s="66">
        <f>'Table 16 09'!I33-'Table 16 - Financial Aid Aw 08'!I33</f>
        <v>71330</v>
      </c>
      <c r="J33" s="66">
        <f>'Table 16 09'!J33-'Table 16 - Financial Aid Aw 08'!J33</f>
        <v>558903</v>
      </c>
      <c r="K33" s="66">
        <f>'Table 16 09'!K33-'Table 16 - Financial Aid Aw 08'!K33</f>
        <v>1142051</v>
      </c>
    </row>
    <row r="34" spans="1:11" ht="12.75" customHeight="1">
      <c r="A34" s="72" t="s">
        <v>87</v>
      </c>
      <c r="B34" s="66">
        <f>'Table 16 09'!B34-'Table 16 - Financial Aid Aw 08'!B34</f>
        <v>6760295</v>
      </c>
      <c r="C34" s="66">
        <f>'Table 16 09'!C34-'Table 16 - Financial Aid Aw 08'!C34</f>
        <v>-3700</v>
      </c>
      <c r="D34" s="66">
        <f>'Table 16 09'!D34-'Table 16 - Financial Aid Aw 08'!D34</f>
        <v>-21440</v>
      </c>
      <c r="E34" s="66">
        <f>'Table 16 09'!E34-'Table 16 - Financial Aid Aw 08'!E34</f>
        <v>0</v>
      </c>
      <c r="F34" s="66">
        <f>'Table 16 09'!F34-'Table 16 - Financial Aid Aw 08'!F34</f>
        <v>-15142</v>
      </c>
      <c r="G34" s="66">
        <f>'Table 16 09'!G34-'Table 16 - Financial Aid Aw 08'!G34</f>
        <v>1007005</v>
      </c>
      <c r="H34" s="66">
        <f>'Table 16 09'!H34-'Table 16 - Financial Aid Aw 08'!H34</f>
        <v>0</v>
      </c>
      <c r="I34" s="66">
        <f>'Table 16 09'!I34-'Table 16 - Financial Aid Aw 08'!I34</f>
        <v>-92597</v>
      </c>
      <c r="J34" s="66">
        <f>'Table 16 09'!J34-'Table 16 - Financial Aid Aw 08'!J34</f>
        <v>3297858</v>
      </c>
      <c r="K34" s="66">
        <f>'Table 16 09'!K34-'Table 16 - Financial Aid Aw 08'!K34</f>
        <v>8487973</v>
      </c>
    </row>
    <row r="35" spans="1:11" ht="12.75" customHeight="1">
      <c r="A35" s="75" t="s">
        <v>30</v>
      </c>
      <c r="B35" s="66">
        <f>'Table 16 09'!B35-'Table 16 - Financial Aid Aw 08'!B35</f>
        <v>1469799</v>
      </c>
      <c r="C35" s="66">
        <f>'Table 16 09'!C35-'Table 16 - Financial Aid Aw 08'!C35</f>
        <v>0</v>
      </c>
      <c r="D35" s="66">
        <f>'Table 16 09'!D35-'Table 16 - Financial Aid Aw 08'!D35</f>
        <v>162867</v>
      </c>
      <c r="E35" s="66">
        <f>'Table 16 09'!E35-'Table 16 - Financial Aid Aw 08'!E35</f>
        <v>0</v>
      </c>
      <c r="F35" s="66">
        <f>'Table 16 09'!F35-'Table 16 - Financial Aid Aw 08'!F35</f>
        <v>0</v>
      </c>
      <c r="G35" s="66">
        <f>'Table 16 09'!G35-'Table 16 - Financial Aid Aw 08'!G35</f>
        <v>63474</v>
      </c>
      <c r="H35" s="66">
        <f>'Table 16 09'!H35-'Table 16 - Financial Aid Aw 08'!H35</f>
        <v>0</v>
      </c>
      <c r="I35" s="66">
        <f>'Table 16 09'!I35-'Table 16 - Financial Aid Aw 08'!I35</f>
        <v>63527</v>
      </c>
      <c r="J35" s="66">
        <f>'Table 16 09'!J35-'Table 16 - Financial Aid Aw 08'!J35</f>
        <v>1177230</v>
      </c>
      <c r="K35" s="66">
        <f>'Table 16 09'!K35-'Table 16 - Financial Aid Aw 08'!K35</f>
        <v>1759667</v>
      </c>
    </row>
    <row r="36" spans="1:11" ht="12.75" customHeight="1">
      <c r="A36" s="75" t="s">
        <v>31</v>
      </c>
      <c r="B36" s="66">
        <f>'Table 16 09'!B36-'Table 16 - Financial Aid Aw 08'!B36</f>
        <v>-1695861</v>
      </c>
      <c r="C36" s="66">
        <f>'Table 16 09'!C36-'Table 16 - Financial Aid Aw 08'!C36</f>
        <v>0</v>
      </c>
      <c r="D36" s="66">
        <f>'Table 16 09'!D36-'Table 16 - Financial Aid Aw 08'!D36</f>
        <v>170613</v>
      </c>
      <c r="E36" s="66">
        <f>'Table 16 09'!E36-'Table 16 - Financial Aid Aw 08'!E36</f>
        <v>0</v>
      </c>
      <c r="F36" s="66">
        <f>'Table 16 09'!F36-'Table 16 - Financial Aid Aw 08'!F36</f>
        <v>138697</v>
      </c>
      <c r="G36" s="66">
        <f>'Table 16 09'!G36-'Table 16 - Financial Aid Aw 08'!G36</f>
        <v>-828942</v>
      </c>
      <c r="H36" s="66">
        <f>'Table 16 09'!H36-'Table 16 - Financial Aid Aw 08'!H36</f>
        <v>3000</v>
      </c>
      <c r="I36" s="66">
        <f>'Table 16 09'!I36-'Table 16 - Financial Aid Aw 08'!I36</f>
        <v>132515</v>
      </c>
      <c r="J36" s="66">
        <f>'Table 16 09'!J36-'Table 16 - Financial Aid Aw 08'!J36</f>
        <v>-1092666</v>
      </c>
      <c r="K36" s="66">
        <f>'Table 16 09'!K36-'Table 16 - Financial Aid Aw 08'!K36</f>
        <v>-2082978</v>
      </c>
    </row>
    <row r="37" spans="1:11" ht="12.75" customHeight="1">
      <c r="A37" s="72" t="s">
        <v>77</v>
      </c>
      <c r="B37" s="66">
        <f>'Table 16 09'!B37-'Table 16 - Financial Aid Aw 08'!B37</f>
        <v>4860400</v>
      </c>
      <c r="C37" s="66">
        <f>'Table 16 09'!C37-'Table 16 - Financial Aid Aw 08'!C37</f>
        <v>0</v>
      </c>
      <c r="D37" s="66">
        <f>'Table 16 09'!D37-'Table 16 - Financial Aid Aw 08'!D37</f>
        <v>123084</v>
      </c>
      <c r="E37" s="66">
        <f>'Table 16 09'!E37-'Table 16 - Financial Aid Aw 08'!E37</f>
        <v>0</v>
      </c>
      <c r="F37" s="66">
        <f>'Table 16 09'!F37-'Table 16 - Financial Aid Aw 08'!F37</f>
        <v>-160365</v>
      </c>
      <c r="G37" s="66">
        <f>'Table 16 09'!G37-'Table 16 - Financial Aid Aw 08'!G37</f>
        <v>859938</v>
      </c>
      <c r="H37" s="66">
        <f>'Table 16 09'!H37-'Table 16 - Financial Aid Aw 08'!H37</f>
        <v>-2000</v>
      </c>
      <c r="I37" s="66">
        <f>'Table 16 09'!I37-'Table 16 - Financial Aid Aw 08'!I37</f>
        <v>-3920</v>
      </c>
      <c r="J37" s="66">
        <f>'Table 16 09'!J37-'Table 16 - Financial Aid Aw 08'!J37</f>
        <v>4091653</v>
      </c>
      <c r="K37" s="66">
        <f>'Table 16 09'!K37-'Table 16 - Financial Aid Aw 08'!K37</f>
        <v>5677137</v>
      </c>
    </row>
    <row r="38" spans="1:11" ht="12.75" customHeight="1">
      <c r="A38" s="75" t="s">
        <v>32</v>
      </c>
      <c r="B38" s="66">
        <f>'Table 16 09'!B38-'Table 16 - Financial Aid Aw 08'!B38</f>
        <v>984617.6799999997</v>
      </c>
      <c r="C38" s="66">
        <f>'Table 16 09'!C38-'Table 16 - Financial Aid Aw 08'!C38</f>
        <v>-7122.38</v>
      </c>
      <c r="D38" s="66">
        <f>'Table 16 09'!D38-'Table 16 - Financial Aid Aw 08'!D38</f>
        <v>4791.5999999999767</v>
      </c>
      <c r="E38" s="66">
        <f>'Table 16 09'!E38-'Table 16 - Financial Aid Aw 08'!E38</f>
        <v>0</v>
      </c>
      <c r="F38" s="66">
        <f>'Table 16 09'!F38-'Table 16 - Financial Aid Aw 08'!F38</f>
        <v>-27442.559999999998</v>
      </c>
      <c r="G38" s="66">
        <f>'Table 16 09'!G38-'Table 16 - Financial Aid Aw 08'!G38</f>
        <v>250679.47999999998</v>
      </c>
      <c r="H38" s="66">
        <f>'Table 16 09'!H38-'Table 16 - Financial Aid Aw 08'!H38</f>
        <v>0</v>
      </c>
      <c r="I38" s="66">
        <f>'Table 16 09'!I38-'Table 16 - Financial Aid Aw 08'!I38</f>
        <v>61492.989999999991</v>
      </c>
      <c r="J38" s="66">
        <f>'Table 16 09'!J38-'Table 16 - Financial Aid Aw 08'!J38</f>
        <v>845642.60999999987</v>
      </c>
      <c r="K38" s="66">
        <f>'Table 16 09'!K38-'Table 16 - Financial Aid Aw 08'!K38</f>
        <v>1274139</v>
      </c>
    </row>
    <row r="39" spans="1:11" ht="12.75" customHeight="1">
      <c r="A39" s="75" t="s">
        <v>33</v>
      </c>
      <c r="B39" s="66">
        <f>'Table 16 09'!B39-'Table 16 - Financial Aid Aw 08'!B39</f>
        <v>5831897</v>
      </c>
      <c r="C39" s="66">
        <f>'Table 16 09'!C39-'Table 16 - Financial Aid Aw 08'!C39</f>
        <v>0</v>
      </c>
      <c r="D39" s="66">
        <f>'Table 16 09'!D39-'Table 16 - Financial Aid Aw 08'!D39</f>
        <v>136340</v>
      </c>
      <c r="E39" s="66">
        <f>'Table 16 09'!E39-'Table 16 - Financial Aid Aw 08'!E39</f>
        <v>0</v>
      </c>
      <c r="F39" s="66">
        <f>'Table 16 09'!F39-'Table 16 - Financial Aid Aw 08'!F39</f>
        <v>0</v>
      </c>
      <c r="G39" s="66">
        <f>'Table 16 09'!G39-'Table 16 - Financial Aid Aw 08'!G39</f>
        <v>385148</v>
      </c>
      <c r="H39" s="66">
        <f>'Table 16 09'!H39-'Table 16 - Financial Aid Aw 08'!H39</f>
        <v>0</v>
      </c>
      <c r="I39" s="66">
        <f>'Table 16 09'!I39-'Table 16 - Financial Aid Aw 08'!I39</f>
        <v>71548</v>
      </c>
      <c r="J39" s="66">
        <f>'Table 16 09'!J39-'Table 16 - Financial Aid Aw 08'!J39</f>
        <v>3702400</v>
      </c>
      <c r="K39" s="66">
        <f>'Table 16 09'!K39-'Table 16 - Financial Aid Aw 08'!K39</f>
        <v>7101215</v>
      </c>
    </row>
    <row r="40" spans="1:11" ht="12.75" customHeight="1">
      <c r="A40" s="75" t="s">
        <v>35</v>
      </c>
      <c r="B40" s="66">
        <f>'Table 16 09'!B40-'Table 16 - Financial Aid Aw 08'!B40</f>
        <v>1094102</v>
      </c>
      <c r="C40" s="66">
        <f>'Table 16 09'!C40-'Table 16 - Financial Aid Aw 08'!C40</f>
        <v>-4288</v>
      </c>
      <c r="D40" s="66">
        <f>'Table 16 09'!D40-'Table 16 - Financial Aid Aw 08'!D40</f>
        <v>-177908</v>
      </c>
      <c r="E40" s="66">
        <f>'Table 16 09'!E40-'Table 16 - Financial Aid Aw 08'!E40</f>
        <v>0</v>
      </c>
      <c r="F40" s="66">
        <f>'Table 16 09'!F40-'Table 16 - Financial Aid Aw 08'!F40</f>
        <v>0</v>
      </c>
      <c r="G40" s="66">
        <f>'Table 16 09'!G40-'Table 16 - Financial Aid Aw 08'!G40</f>
        <v>157796</v>
      </c>
      <c r="H40" s="66">
        <f>'Table 16 09'!H40-'Table 16 - Financial Aid Aw 08'!H40</f>
        <v>0</v>
      </c>
      <c r="I40" s="66">
        <f>'Table 16 09'!I40-'Table 16 - Financial Aid Aw 08'!I40</f>
        <v>43751</v>
      </c>
      <c r="J40" s="66">
        <f>'Table 16 09'!J40-'Table 16 - Financial Aid Aw 08'!J40</f>
        <v>693755</v>
      </c>
      <c r="K40" s="66">
        <f>'Table 16 09'!K40-'Table 16 - Financial Aid Aw 08'!K40</f>
        <v>1117741</v>
      </c>
    </row>
    <row r="41" spans="1:11" ht="12.75" customHeight="1">
      <c r="A41" s="72" t="s">
        <v>84</v>
      </c>
      <c r="B41" s="66">
        <f>'Table 16 09'!B41-'Table 16 - Financial Aid Aw 08'!B41</f>
        <v>6345025</v>
      </c>
      <c r="C41" s="66">
        <f>'Table 16 09'!C41-'Table 16 - Financial Aid Aw 08'!C41</f>
        <v>30438</v>
      </c>
      <c r="D41" s="66">
        <f>'Table 16 09'!D41-'Table 16 - Financial Aid Aw 08'!D41</f>
        <v>106755</v>
      </c>
      <c r="E41" s="66">
        <f>'Table 16 09'!E41-'Table 16 - Financial Aid Aw 08'!E41</f>
        <v>0</v>
      </c>
      <c r="F41" s="66">
        <f>'Table 16 09'!F41-'Table 16 - Financial Aid Aw 08'!F41</f>
        <v>35867</v>
      </c>
      <c r="G41" s="66">
        <f>'Table 16 09'!G41-'Table 16 - Financial Aid Aw 08'!G41</f>
        <v>437324</v>
      </c>
      <c r="H41" s="66">
        <f>'Table 16 09'!H41-'Table 16 - Financial Aid Aw 08'!H41</f>
        <v>-1000</v>
      </c>
      <c r="I41" s="66">
        <f>'Table 16 09'!I41-'Table 16 - Financial Aid Aw 08'!I41</f>
        <v>42161</v>
      </c>
      <c r="J41" s="66">
        <f>'Table 16 09'!J41-'Table 16 - Financial Aid Aw 08'!J41</f>
        <v>4988374</v>
      </c>
      <c r="K41" s="66">
        <f>'Table 16 09'!K41-'Table 16 - Financial Aid Aw 08'!K41</f>
        <v>7005849</v>
      </c>
    </row>
    <row r="42" spans="1:11" ht="12.75" customHeight="1">
      <c r="A42" s="75" t="s">
        <v>34</v>
      </c>
      <c r="B42" s="66">
        <f>'Table 16 09'!B42-'Table 16 - Financial Aid Aw 08'!B42</f>
        <v>1092104</v>
      </c>
      <c r="C42" s="66">
        <f>'Table 16 09'!C42-'Table 16 - Financial Aid Aw 08'!C42</f>
        <v>0</v>
      </c>
      <c r="D42" s="66">
        <f>'Table 16 09'!D42-'Table 16 - Financial Aid Aw 08'!D42</f>
        <v>36007</v>
      </c>
      <c r="E42" s="66">
        <f>'Table 16 09'!E42-'Table 16 - Financial Aid Aw 08'!E42</f>
        <v>0</v>
      </c>
      <c r="F42" s="66">
        <f>'Table 16 09'!F42-'Table 16 - Financial Aid Aw 08'!F42</f>
        <v>24089</v>
      </c>
      <c r="G42" s="66">
        <f>'Table 16 09'!G42-'Table 16 - Financial Aid Aw 08'!G42</f>
        <v>205756</v>
      </c>
      <c r="H42" s="66">
        <f>'Table 16 09'!H42-'Table 16 - Financial Aid Aw 08'!H42</f>
        <v>0</v>
      </c>
      <c r="I42" s="66">
        <f>'Table 16 09'!I42-'Table 16 - Financial Aid Aw 08'!I42</f>
        <v>-26268</v>
      </c>
      <c r="J42" s="66">
        <f>'Table 16 09'!J42-'Table 16 - Financial Aid Aw 08'!J42</f>
        <v>-740293</v>
      </c>
      <c r="K42" s="66">
        <f>'Table 16 09'!K42-'Table 16 - Financial Aid Aw 08'!K42</f>
        <v>1331688</v>
      </c>
    </row>
    <row r="43" spans="1:11" ht="12.75" customHeight="1">
      <c r="A43" s="75" t="s">
        <v>36</v>
      </c>
      <c r="B43" s="66">
        <f>'Table 16 09'!B43-'Table 16 - Financial Aid Aw 08'!B43</f>
        <v>980132.86000000313</v>
      </c>
      <c r="C43" s="66">
        <f>'Table 16 09'!C43-'Table 16 - Financial Aid Aw 08'!C43</f>
        <v>0</v>
      </c>
      <c r="D43" s="66">
        <f>'Table 16 09'!D43-'Table 16 - Financial Aid Aw 08'!D43</f>
        <v>193276.22000000009</v>
      </c>
      <c r="E43" s="66">
        <f>'Table 16 09'!E43-'Table 16 - Financial Aid Aw 08'!E43</f>
        <v>0</v>
      </c>
      <c r="F43" s="66">
        <f>'Table 16 09'!F43-'Table 16 - Financial Aid Aw 08'!F43</f>
        <v>0</v>
      </c>
      <c r="G43" s="66">
        <f>'Table 16 09'!G43-'Table 16 - Financial Aid Aw 08'!G43</f>
        <v>-1617.5300000000279</v>
      </c>
      <c r="H43" s="66">
        <f>'Table 16 09'!H43-'Table 16 - Financial Aid Aw 08'!H43</f>
        <v>0</v>
      </c>
      <c r="I43" s="66">
        <f>'Table 16 09'!I43-'Table 16 - Financial Aid Aw 08'!I43</f>
        <v>-2871.9799999999814</v>
      </c>
      <c r="J43" s="66">
        <f>'Table 16 09'!J43-'Table 16 - Financial Aid Aw 08'!J43</f>
        <v>1028923.4100000011</v>
      </c>
      <c r="K43" s="66">
        <f>'Table 16 09'!K43-'Table 16 - Financial Aid Aw 08'!K43</f>
        <v>1168919.5700000022</v>
      </c>
    </row>
    <row r="44" spans="1:11" ht="12.75" customHeight="1">
      <c r="A44" s="72" t="s">
        <v>24</v>
      </c>
      <c r="B44" s="66">
        <v>160554687.72999999</v>
      </c>
      <c r="C44" s="37">
        <v>511636.38</v>
      </c>
      <c r="D44" s="37">
        <v>8941775.5700000003</v>
      </c>
      <c r="E44" s="37">
        <v>0</v>
      </c>
      <c r="F44" s="37">
        <v>1869487.56</v>
      </c>
      <c r="G44" s="37">
        <v>25864723.309999999</v>
      </c>
      <c r="H44" s="37">
        <v>4000</v>
      </c>
      <c r="I44" s="37">
        <v>4269751.6999999993</v>
      </c>
      <c r="J44" s="37">
        <f>SUM(J30:J43)</f>
        <v>23156881.5</v>
      </c>
      <c r="K44" s="37">
        <f>SUM(K30:K43)</f>
        <v>41796350.469999999</v>
      </c>
    </row>
    <row r="45" spans="1:11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1" ht="12.75" customHeight="1" thickBot="1">
      <c r="A46" s="78" t="s">
        <v>37</v>
      </c>
      <c r="B46" s="67">
        <v>841784721.23000002</v>
      </c>
      <c r="C46" s="35">
        <v>2524054.88</v>
      </c>
      <c r="D46" s="35">
        <v>266031850.05999997</v>
      </c>
      <c r="E46" s="35">
        <v>3090886</v>
      </c>
      <c r="F46" s="35">
        <v>83307245.780000001</v>
      </c>
      <c r="G46" s="35">
        <v>77837604.670000002</v>
      </c>
      <c r="H46" s="35">
        <v>174367</v>
      </c>
      <c r="I46" s="35">
        <v>91746481.160000011</v>
      </c>
      <c r="J46" s="35">
        <f>SUM(J44,J26)</f>
        <v>57987887.222323969</v>
      </c>
      <c r="K46" s="35">
        <f>SUM(K44,K26)</f>
        <v>179921808.32232395</v>
      </c>
    </row>
    <row r="47" spans="1:11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41</v>
      </c>
      <c r="B62" s="66">
        <f>'Table 16 09'!B62-'Table 16 - Financial Aid Aw 08'!B62</f>
        <v>-1106148</v>
      </c>
      <c r="C62" s="66">
        <f>'Table 16 09'!C62-'Table 16 - Financial Aid Aw 08'!C62</f>
        <v>4000</v>
      </c>
      <c r="D62" s="66">
        <f>'Table 16 09'!D62-'Table 16 - Financial Aid Aw 08'!D62</f>
        <v>5197122</v>
      </c>
      <c r="E62" s="66">
        <f>'Table 16 09'!E62-'Table 16 - Financial Aid Aw 08'!E62</f>
        <v>0</v>
      </c>
      <c r="F62" s="66">
        <f>'Table 16 09'!F62-'Table 16 - Financial Aid Aw 08'!F62</f>
        <v>27935</v>
      </c>
      <c r="G62" s="66">
        <f>'Table 16 09'!G62-'Table 16 - Financial Aid Aw 08'!G62</f>
        <v>233694</v>
      </c>
      <c r="H62" s="66">
        <f>'Table 16 09'!H62-'Table 16 - Financial Aid Aw 08'!H62</f>
        <v>0</v>
      </c>
      <c r="I62" s="66">
        <f>'Table 16 09'!I62-'Table 16 - Financial Aid Aw 08'!I62</f>
        <v>1208916</v>
      </c>
      <c r="J62" s="66">
        <f>'Table 16 09'!J62-'Table 16 - Financial Aid Aw 08'!J62</f>
        <v>10045513</v>
      </c>
      <c r="K62" s="66">
        <f>'Table 16 09'!K62-'Table 16 - Financial Aid Aw 08'!K62</f>
        <v>2382499</v>
      </c>
    </row>
    <row r="63" spans="1:16" ht="12.75" customHeight="1">
      <c r="A63" s="75" t="s">
        <v>42</v>
      </c>
      <c r="B63" s="66">
        <f>'Table 16 09'!B63-'Table 16 - Financial Aid Aw 08'!B63</f>
        <v>1273126</v>
      </c>
      <c r="C63" s="66">
        <f>'Table 16 09'!C63-'Table 16 - Financial Aid Aw 08'!C63</f>
        <v>0</v>
      </c>
      <c r="D63" s="66">
        <f>'Table 16 09'!D63-'Table 16 - Financial Aid Aw 08'!D63</f>
        <v>1562854</v>
      </c>
      <c r="E63" s="66">
        <f>'Table 16 09'!E63-'Table 16 - Financial Aid Aw 08'!E63</f>
        <v>0</v>
      </c>
      <c r="F63" s="66">
        <f>'Table 16 09'!F63-'Table 16 - Financial Aid Aw 08'!F63</f>
        <v>3834</v>
      </c>
      <c r="G63" s="66">
        <f>'Table 16 09'!G63-'Table 16 - Financial Aid Aw 08'!G63</f>
        <v>661852</v>
      </c>
      <c r="H63" s="66">
        <f>'Table 16 09'!H63-'Table 16 - Financial Aid Aw 08'!H63</f>
        <v>-500</v>
      </c>
      <c r="I63" s="66">
        <f>'Table 16 09'!I63-'Table 16 - Financial Aid Aw 08'!I63</f>
        <v>-204176</v>
      </c>
      <c r="J63" s="66">
        <f>'Table 16 09'!J63-'Table 16 - Financial Aid Aw 08'!J63</f>
        <v>1141949</v>
      </c>
      <c r="K63" s="66">
        <f>'Table 16 09'!K63-'Table 16 - Financial Aid Aw 08'!K63</f>
        <v>3296990</v>
      </c>
    </row>
    <row r="64" spans="1:16" ht="12.75" customHeight="1">
      <c r="A64" s="75" t="s">
        <v>43</v>
      </c>
      <c r="B64" s="66">
        <f>'Table 16 09'!B64-'Table 16 - Financial Aid Aw 08'!B64</f>
        <v>157679</v>
      </c>
      <c r="C64" s="66">
        <f>'Table 16 09'!C64-'Table 16 - Financial Aid Aw 08'!C64</f>
        <v>-60976</v>
      </c>
      <c r="D64" s="66">
        <f>'Table 16 09'!D64-'Table 16 - Financial Aid Aw 08'!D64</f>
        <v>649732</v>
      </c>
      <c r="E64" s="66">
        <f>'Table 16 09'!E64-'Table 16 - Financial Aid Aw 08'!E64</f>
        <v>0</v>
      </c>
      <c r="F64" s="66">
        <f>'Table 16 09'!F64-'Table 16 - Financial Aid Aw 08'!F64</f>
        <v>-675726</v>
      </c>
      <c r="G64" s="66">
        <f>'Table 16 09'!G64-'Table 16 - Financial Aid Aw 08'!G64</f>
        <v>408966</v>
      </c>
      <c r="H64" s="66">
        <f>'Table 16 09'!H64-'Table 16 - Financial Aid Aw 08'!H64</f>
        <v>2000</v>
      </c>
      <c r="I64" s="66">
        <f>'Table 16 09'!I64-'Table 16 - Financial Aid Aw 08'!I64</f>
        <v>-39500</v>
      </c>
      <c r="J64" s="66">
        <f>'Table 16 09'!J64-'Table 16 - Financial Aid Aw 08'!J64</f>
        <v>626296</v>
      </c>
      <c r="K64" s="66">
        <f>'Table 16 09'!K64-'Table 16 - Financial Aid Aw 08'!K64</f>
        <v>501151</v>
      </c>
    </row>
    <row r="65" spans="1:256" ht="12.75" customHeight="1">
      <c r="A65" s="75" t="s">
        <v>44</v>
      </c>
      <c r="B65" s="66">
        <f>'Table 16 09'!B65-'Table 16 - Financial Aid Aw 08'!B65</f>
        <v>22394103.86999999</v>
      </c>
      <c r="C65" s="66">
        <f>'Table 16 09'!C65-'Table 16 - Financial Aid Aw 08'!C65</f>
        <v>0</v>
      </c>
      <c r="D65" s="66">
        <f>'Table 16 09'!D65-'Table 16 - Financial Aid Aw 08'!D65</f>
        <v>118382.3900000006</v>
      </c>
      <c r="E65" s="66">
        <f>'Table 16 09'!E65-'Table 16 - Financial Aid Aw 08'!E65</f>
        <v>0</v>
      </c>
      <c r="F65" s="66">
        <f>'Table 16 09'!F65-'Table 16 - Financial Aid Aw 08'!F65</f>
        <v>85954</v>
      </c>
      <c r="G65" s="66">
        <f>'Table 16 09'!G65-'Table 16 - Financial Aid Aw 08'!G65</f>
        <v>1398416.96</v>
      </c>
      <c r="H65" s="66">
        <f>'Table 16 09'!H65-'Table 16 - Financial Aid Aw 08'!H65</f>
        <v>-2000</v>
      </c>
      <c r="I65" s="66">
        <f>'Table 16 09'!I65-'Table 16 - Financial Aid Aw 08'!I65</f>
        <v>-313904</v>
      </c>
      <c r="J65" s="66">
        <f>'Table 16 09'!J65-'Table 16 - Financial Aid Aw 08'!J65</f>
        <v>10703221.829999998</v>
      </c>
      <c r="K65" s="66">
        <f>'Table 16 09'!K65-'Table 16 - Financial Aid Aw 08'!K65</f>
        <v>24370878.219999999</v>
      </c>
    </row>
    <row r="66" spans="1:256" ht="12.75" customHeight="1">
      <c r="A66" s="75" t="s">
        <v>45</v>
      </c>
      <c r="B66" s="66">
        <f>'Table 16 09'!B66-'Table 16 - Financial Aid Aw 08'!B66</f>
        <v>364625</v>
      </c>
      <c r="C66" s="66">
        <f>'Table 16 09'!C66-'Table 16 - Financial Aid Aw 08'!C66</f>
        <v>0</v>
      </c>
      <c r="D66" s="66">
        <f>'Table 16 09'!D66-'Table 16 - Financial Aid Aw 08'!D66</f>
        <v>2782307</v>
      </c>
      <c r="E66" s="66">
        <f>'Table 16 09'!E66-'Table 16 - Financial Aid Aw 08'!E66</f>
        <v>-4500</v>
      </c>
      <c r="F66" s="66">
        <f>'Table 16 09'!F66-'Table 16 - Financial Aid Aw 08'!F66</f>
        <v>-2669</v>
      </c>
      <c r="G66" s="66">
        <f>'Table 16 09'!G66-'Table 16 - Financial Aid Aw 08'!G66</f>
        <v>98705</v>
      </c>
      <c r="H66" s="66">
        <f>'Table 16 09'!H66-'Table 16 - Financial Aid Aw 08'!H66</f>
        <v>500</v>
      </c>
      <c r="I66" s="66">
        <f>'Table 16 09'!I66-'Table 16 - Financial Aid Aw 08'!I66</f>
        <v>-128326</v>
      </c>
      <c r="J66" s="66">
        <f>'Table 16 09'!J66-'Table 16 - Financial Aid Aw 08'!J66</f>
        <v>-8437</v>
      </c>
      <c r="K66" s="66">
        <f>'Table 16 09'!K66-'Table 16 - Financial Aid Aw 08'!K66</f>
        <v>2680924</v>
      </c>
    </row>
    <row r="67" spans="1:256" ht="12.75" customHeight="1">
      <c r="A67" s="75" t="s">
        <v>46</v>
      </c>
      <c r="B67" s="66">
        <f>'Table 16 09'!B67-'Table 16 - Financial Aid Aw 08'!B67</f>
        <v>1637471</v>
      </c>
      <c r="C67" s="66">
        <f>'Table 16 09'!C67-'Table 16 - Financial Aid Aw 08'!C67</f>
        <v>-2204</v>
      </c>
      <c r="D67" s="66">
        <f>'Table 16 09'!D67-'Table 16 - Financial Aid Aw 08'!D67</f>
        <v>25423113</v>
      </c>
      <c r="E67" s="66">
        <f>'Table 16 09'!E67-'Table 16 - Financial Aid Aw 08'!E67</f>
        <v>0</v>
      </c>
      <c r="F67" s="66">
        <f>'Table 16 09'!F67-'Table 16 - Financial Aid Aw 08'!F67</f>
        <v>4426</v>
      </c>
      <c r="G67" s="66">
        <f>'Table 16 09'!G67-'Table 16 - Financial Aid Aw 08'!G67</f>
        <v>2041469</v>
      </c>
      <c r="H67" s="66">
        <f>'Table 16 09'!H67-'Table 16 - Financial Aid Aw 08'!H67</f>
        <v>0</v>
      </c>
      <c r="I67" s="66">
        <f>'Table 16 09'!I67-'Table 16 - Financial Aid Aw 08'!I67</f>
        <v>-854968</v>
      </c>
      <c r="J67" s="66">
        <f>'Table 16 09'!J67-'Table 16 - Financial Aid Aw 08'!J67</f>
        <v>52631121</v>
      </c>
      <c r="K67" s="66">
        <f>'Table 16 09'!K67-'Table 16 - Financial Aid Aw 08'!K67</f>
        <v>68775405</v>
      </c>
    </row>
    <row r="68" spans="1:256" ht="12.75" customHeight="1">
      <c r="A68" s="75" t="s">
        <v>47</v>
      </c>
      <c r="B68" s="66">
        <f>'Table 16 09'!B68-'Table 16 - Financial Aid Aw 08'!B68</f>
        <v>1990554</v>
      </c>
      <c r="C68" s="66">
        <f>'Table 16 09'!C68-'Table 16 - Financial Aid Aw 08'!C68</f>
        <v>1</v>
      </c>
      <c r="D68" s="66">
        <f>'Table 16 09'!D68-'Table 16 - Financial Aid Aw 08'!D68</f>
        <v>290438</v>
      </c>
      <c r="E68" s="66">
        <f>'Table 16 09'!E68-'Table 16 - Financial Aid Aw 08'!E68</f>
        <v>-27820</v>
      </c>
      <c r="F68" s="66">
        <f>'Table 16 09'!F68-'Table 16 - Financial Aid Aw 08'!F68</f>
        <v>95977</v>
      </c>
      <c r="G68" s="66">
        <f>'Table 16 09'!G68-'Table 16 - Financial Aid Aw 08'!G68</f>
        <v>-1531</v>
      </c>
      <c r="H68" s="66">
        <f>'Table 16 09'!H68-'Table 16 - Financial Aid Aw 08'!H68</f>
        <v>-17652</v>
      </c>
      <c r="I68" s="66">
        <f>'Table 16 09'!I68-'Table 16 - Financial Aid Aw 08'!I68</f>
        <v>-266307</v>
      </c>
      <c r="J68" s="66">
        <f>'Table 16 09'!J68-'Table 16 - Financial Aid Aw 08'!J68</f>
        <v>596681</v>
      </c>
      <c r="K68" s="66">
        <f>'Table 16 09'!K68-'Table 16 - Financial Aid Aw 08'!K68</f>
        <v>2081311</v>
      </c>
    </row>
    <row r="69" spans="1:256" s="42" customFormat="1" ht="12.75" customHeight="1">
      <c r="A69" s="75" t="s">
        <v>48</v>
      </c>
      <c r="B69" s="66">
        <f>'Table 16 09'!B69-'Table 16 - Financial Aid Aw 08'!B69</f>
        <v>6175444.9799999967</v>
      </c>
      <c r="C69" s="66">
        <f>'Table 16 09'!C69-'Table 16 - Financial Aid Aw 08'!C69</f>
        <v>3725.8199999999852</v>
      </c>
      <c r="D69" s="66">
        <f>'Table 16 09'!D69-'Table 16 - Financial Aid Aw 08'!D69</f>
        <v>-548357.5</v>
      </c>
      <c r="E69" s="66">
        <f>'Table 16 09'!E69-'Table 16 - Financial Aid Aw 08'!E69</f>
        <v>0</v>
      </c>
      <c r="F69" s="66">
        <f>'Table 16 09'!F69-'Table 16 - Financial Aid Aw 08'!F69</f>
        <v>123281</v>
      </c>
      <c r="G69" s="66">
        <f>'Table 16 09'!G69-'Table 16 - Financial Aid Aw 08'!G69</f>
        <v>483066</v>
      </c>
      <c r="H69" s="66">
        <f>'Table 16 09'!H69-'Table 16 - Financial Aid Aw 08'!H69</f>
        <v>-1000</v>
      </c>
      <c r="I69" s="66">
        <f>'Table 16 09'!I69-'Table 16 - Financial Aid Aw 08'!I69</f>
        <v>-1342391.33</v>
      </c>
      <c r="J69" s="66">
        <f>'Table 16 09'!J69-'Table 16 - Financial Aid Aw 08'!J69</f>
        <v>2346683.0700000059</v>
      </c>
      <c r="K69" s="66">
        <f>'Table 16 09'!K69-'Table 16 - Financial Aid Aw 08'!K69</f>
        <v>4822793.150000006</v>
      </c>
    </row>
    <row r="70" spans="1:256" ht="12.75" customHeight="1">
      <c r="A70" s="75" t="s">
        <v>49</v>
      </c>
      <c r="B70" s="66">
        <f>'Table 16 09'!B70-'Table 16 - Financial Aid Aw 08'!B70</f>
        <v>298719.83999999985</v>
      </c>
      <c r="C70" s="66">
        <f>'Table 16 09'!C70-'Table 16 - Financial Aid Aw 08'!C70</f>
        <v>0</v>
      </c>
      <c r="D70" s="66">
        <f>'Table 16 09'!D70-'Table 16 - Financial Aid Aw 08'!D70</f>
        <v>-413011</v>
      </c>
      <c r="E70" s="66">
        <f>'Table 16 09'!E70-'Table 16 - Financial Aid Aw 08'!E70</f>
        <v>-9037</v>
      </c>
      <c r="F70" s="66">
        <f>'Table 16 09'!F70-'Table 16 - Financial Aid Aw 08'!F70</f>
        <v>0</v>
      </c>
      <c r="G70" s="66">
        <f>'Table 16 09'!G70-'Table 16 - Financial Aid Aw 08'!G70</f>
        <v>173544</v>
      </c>
      <c r="H70" s="66">
        <f>'Table 16 09'!H70-'Table 16 - Financial Aid Aw 08'!H70</f>
        <v>2000</v>
      </c>
      <c r="I70" s="66">
        <f>'Table 16 09'!I70-'Table 16 - Financial Aid Aw 08'!I70</f>
        <v>371389.84000000008</v>
      </c>
      <c r="J70" s="66">
        <f>'Table 16 09'!J70-'Table 16 - Financial Aid Aw 08'!J70</f>
        <v>-1113497.08</v>
      </c>
      <c r="K70" s="66">
        <f>'Table 16 09'!K70-'Table 16 - Financial Aid Aw 08'!K70</f>
        <v>6133344.6799999997</v>
      </c>
    </row>
    <row r="71" spans="1:256" ht="12.75" customHeight="1">
      <c r="A71" s="75" t="s">
        <v>50</v>
      </c>
      <c r="B71" s="66">
        <f>'Table 16 09'!B71-'Table 16 - Financial Aid Aw 08'!B71</f>
        <v>25423368</v>
      </c>
      <c r="C71" s="66">
        <f>'Table 16 09'!C71-'Table 16 - Financial Aid Aw 08'!C71</f>
        <v>-249802</v>
      </c>
      <c r="D71" s="66">
        <f>'Table 16 09'!D71-'Table 16 - Financial Aid Aw 08'!D71</f>
        <v>-2291103</v>
      </c>
      <c r="E71" s="66">
        <f>'Table 16 09'!E71-'Table 16 - Financial Aid Aw 08'!E71</f>
        <v>0</v>
      </c>
      <c r="F71" s="66">
        <f>'Table 16 09'!F71-'Table 16 - Financial Aid Aw 08'!F71</f>
        <v>1712664</v>
      </c>
      <c r="G71" s="66">
        <f>'Table 16 09'!G71-'Table 16 - Financial Aid Aw 08'!G71</f>
        <v>1272186</v>
      </c>
      <c r="H71" s="66">
        <f>'Table 16 09'!H71-'Table 16 - Financial Aid Aw 08'!H71</f>
        <v>-500</v>
      </c>
      <c r="I71" s="66">
        <f>'Table 16 09'!I71-'Table 16 - Financial Aid Aw 08'!I71</f>
        <v>-702019</v>
      </c>
      <c r="J71" s="66">
        <f>'Table 16 09'!J71-'Table 16 - Financial Aid Aw 08'!J71</f>
        <v>69657772</v>
      </c>
      <c r="K71" s="66">
        <f>'Table 16 09'!K71-'Table 16 - Financial Aid Aw 08'!K71</f>
        <v>27605295</v>
      </c>
    </row>
    <row r="72" spans="1:256" ht="12.75" customHeight="1">
      <c r="A72" s="75" t="s">
        <v>51</v>
      </c>
      <c r="B72" s="66">
        <f>'Table 16 09'!B72-'Table 16 - Financial Aid Aw 08'!B72</f>
        <v>4664121</v>
      </c>
      <c r="C72" s="66">
        <f>'Table 16 09'!C72-'Table 16 - Financial Aid Aw 08'!C72</f>
        <v>18893</v>
      </c>
      <c r="D72" s="66">
        <f>'Table 16 09'!D72-'Table 16 - Financial Aid Aw 08'!D72</f>
        <v>784994</v>
      </c>
      <c r="E72" s="66">
        <f>'Table 16 09'!E72-'Table 16 - Financial Aid Aw 08'!E72</f>
        <v>0</v>
      </c>
      <c r="F72" s="66">
        <f>'Table 16 09'!F72-'Table 16 - Financial Aid Aw 08'!F72</f>
        <v>50419</v>
      </c>
      <c r="G72" s="66">
        <f>'Table 16 09'!G72-'Table 16 - Financial Aid Aw 08'!G72</f>
        <v>390603</v>
      </c>
      <c r="H72" s="66">
        <f>'Table 16 09'!H72-'Table 16 - Financial Aid Aw 08'!H72</f>
        <v>-1000</v>
      </c>
      <c r="I72" s="66">
        <f>'Table 16 09'!I72-'Table 16 - Financial Aid Aw 08'!I72</f>
        <v>2768021</v>
      </c>
      <c r="J72" s="66">
        <f>'Table 16 09'!J72-'Table 16 - Financial Aid Aw 08'!J72</f>
        <v>793406</v>
      </c>
      <c r="K72" s="66">
        <f>'Table 16 09'!K72-'Table 16 - Financial Aid Aw 08'!K72</f>
        <v>8511807</v>
      </c>
    </row>
    <row r="73" spans="1:256" ht="12.75" customHeight="1">
      <c r="A73" s="75" t="s">
        <v>52</v>
      </c>
      <c r="B73" s="66">
        <f>'Table 16 09'!B73-'Table 16 - Financial Aid Aw 08'!B73</f>
        <v>4201340.3899999987</v>
      </c>
      <c r="C73" s="66">
        <f>'Table 16 09'!C73-'Table 16 - Financial Aid Aw 08'!C73</f>
        <v>5034.6100000000006</v>
      </c>
      <c r="D73" s="66">
        <f>'Table 16 09'!D73-'Table 16 - Financial Aid Aw 08'!D73</f>
        <v>648400.86000000034</v>
      </c>
      <c r="E73" s="66">
        <f>'Table 16 09'!E73-'Table 16 - Financial Aid Aw 08'!E73</f>
        <v>0</v>
      </c>
      <c r="F73" s="66">
        <f>'Table 16 09'!F73-'Table 16 - Financial Aid Aw 08'!F73</f>
        <v>-7092.9900000000016</v>
      </c>
      <c r="G73" s="66">
        <f>'Table 16 09'!G73-'Table 16 - Financial Aid Aw 08'!G73</f>
        <v>545793.79999999993</v>
      </c>
      <c r="H73" s="66">
        <f>'Table 16 09'!H73-'Table 16 - Financial Aid Aw 08'!H73</f>
        <v>-1500</v>
      </c>
      <c r="I73" s="66">
        <f>'Table 16 09'!I73-'Table 16 - Financial Aid Aw 08'!I73</f>
        <v>-130501.62000000011</v>
      </c>
      <c r="J73" s="66">
        <f>'Table 16 09'!J73-'Table 16 - Financial Aid Aw 08'!J73</f>
        <v>1579868.7800000012</v>
      </c>
      <c r="K73" s="66">
        <f>'Table 16 09'!K73-'Table 16 - Financial Aid Aw 08'!K73</f>
        <v>5344481.609999992</v>
      </c>
    </row>
    <row r="74" spans="1:256" ht="12.75" customHeight="1">
      <c r="A74" s="75" t="s">
        <v>53</v>
      </c>
      <c r="B74" s="66">
        <f>'Table 16 09'!B74-'Table 16 - Financial Aid Aw 08'!B74</f>
        <v>1140815.8599999994</v>
      </c>
      <c r="C74" s="66">
        <f>'Table 16 09'!C74-'Table 16 - Financial Aid Aw 08'!C74</f>
        <v>46732.350000000006</v>
      </c>
      <c r="D74" s="66">
        <f>'Table 16 09'!D74-'Table 16 - Financial Aid Aw 08'!D74</f>
        <v>-157016.98000000045</v>
      </c>
      <c r="E74" s="66">
        <f>'Table 16 09'!E74-'Table 16 - Financial Aid Aw 08'!E74</f>
        <v>0</v>
      </c>
      <c r="F74" s="66">
        <f>'Table 16 09'!F74-'Table 16 - Financial Aid Aw 08'!F74</f>
        <v>32299.349999999977</v>
      </c>
      <c r="G74" s="66">
        <f>'Table 16 09'!G74-'Table 16 - Financial Aid Aw 08'!G74</f>
        <v>58601.199999999953</v>
      </c>
      <c r="H74" s="66">
        <f>'Table 16 09'!H74-'Table 16 - Financial Aid Aw 08'!H74</f>
        <v>-1500</v>
      </c>
      <c r="I74" s="66">
        <f>'Table 16 09'!I74-'Table 16 - Financial Aid Aw 08'!I74</f>
        <v>-79864.38</v>
      </c>
      <c r="J74" s="66">
        <f>'Table 16 09'!J74-'Table 16 - Financial Aid Aw 08'!J74</f>
        <v>-290325</v>
      </c>
      <c r="K74" s="66">
        <f>'Table 16 09'!K74-'Table 16 - Financial Aid Aw 08'!K74</f>
        <v>1015335.0500000082</v>
      </c>
    </row>
    <row r="75" spans="1:256" ht="12.75" customHeight="1">
      <c r="A75" s="75" t="s">
        <v>54</v>
      </c>
      <c r="B75" s="66">
        <f>'Table 16 09'!B75-'Table 16 - Financial Aid Aw 08'!B75</f>
        <v>5934456</v>
      </c>
      <c r="C75" s="66">
        <f>'Table 16 09'!C75-'Table 16 - Financial Aid Aw 08'!C75</f>
        <v>-180725</v>
      </c>
      <c r="D75" s="66">
        <f>'Table 16 09'!D75-'Table 16 - Financial Aid Aw 08'!D75</f>
        <v>231082</v>
      </c>
      <c r="E75" s="66">
        <f>'Table 16 09'!E75-'Table 16 - Financial Aid Aw 08'!E75</f>
        <v>11784</v>
      </c>
      <c r="F75" s="66">
        <f>'Table 16 09'!F75-'Table 16 - Financial Aid Aw 08'!F75</f>
        <v>-374148</v>
      </c>
      <c r="G75" s="66">
        <f>'Table 16 09'!G75-'Table 16 - Financial Aid Aw 08'!G75</f>
        <v>429047</v>
      </c>
      <c r="H75" s="66">
        <f>'Table 16 09'!H75-'Table 16 - Financial Aid Aw 08'!H75</f>
        <v>-500</v>
      </c>
      <c r="I75" s="66">
        <f>'Table 16 09'!I75-'Table 16 - Financial Aid Aw 08'!I75</f>
        <v>-1739784</v>
      </c>
      <c r="J75" s="66">
        <f>'Table 16 09'!J75-'Table 16 - Financial Aid Aw 08'!J75</f>
        <v>2460047</v>
      </c>
      <c r="K75" s="66">
        <f>'Table 16 09'!K75-'Table 16 - Financial Aid Aw 08'!K75</f>
        <v>4492437</v>
      </c>
    </row>
    <row r="76" spans="1:256" ht="12.75" customHeight="1">
      <c r="A76" s="75" t="s">
        <v>55</v>
      </c>
      <c r="B76" s="66">
        <f>'Table 16 09'!B76-'Table 16 - Financial Aid Aw 08'!B76</f>
        <v>2902942</v>
      </c>
      <c r="C76" s="66">
        <f>'Table 16 09'!C76-'Table 16 - Financial Aid Aw 08'!C76</f>
        <v>110419</v>
      </c>
      <c r="D76" s="66">
        <f>'Table 16 09'!D76-'Table 16 - Financial Aid Aw 08'!D76</f>
        <v>2176909</v>
      </c>
      <c r="E76" s="66">
        <f>'Table 16 09'!E76-'Table 16 - Financial Aid Aw 08'!E76</f>
        <v>0</v>
      </c>
      <c r="F76" s="66">
        <f>'Table 16 09'!F76-'Table 16 - Financial Aid Aw 08'!F76</f>
        <v>0</v>
      </c>
      <c r="G76" s="66">
        <f>'Table 16 09'!G76-'Table 16 - Financial Aid Aw 08'!G76</f>
        <v>69930</v>
      </c>
      <c r="H76" s="66">
        <f>'Table 16 09'!H76-'Table 16 - Financial Aid Aw 08'!H76</f>
        <v>0</v>
      </c>
      <c r="I76" s="66">
        <f>'Table 16 09'!I76-'Table 16 - Financial Aid Aw 08'!I76</f>
        <v>-1055995</v>
      </c>
      <c r="J76" s="66">
        <f>'Table 16 09'!J76-'Table 16 - Financial Aid Aw 08'!J76</f>
        <v>-6999641</v>
      </c>
      <c r="K76" s="66">
        <f>'Table 16 09'!K76-'Table 16 - Financial Aid Aw 08'!K76</f>
        <v>2685747</v>
      </c>
    </row>
    <row r="77" spans="1:256" ht="12.75" customHeight="1">
      <c r="A77" s="75" t="s">
        <v>56</v>
      </c>
      <c r="B77" s="66">
        <f>'Table 16 09'!B77-'Table 16 - Financial Aid Aw 08'!B77</f>
        <v>15003976.450000033</v>
      </c>
      <c r="C77" s="66">
        <f>'Table 16 09'!C77-'Table 16 - Financial Aid Aw 08'!C77</f>
        <v>0</v>
      </c>
      <c r="D77" s="66">
        <f>'Table 16 09'!D77-'Table 16 - Financial Aid Aw 08'!D77</f>
        <v>6855357.1300000101</v>
      </c>
      <c r="E77" s="66">
        <f>'Table 16 09'!E77-'Table 16 - Financial Aid Aw 08'!E77</f>
        <v>733429</v>
      </c>
      <c r="F77" s="66">
        <f>'Table 16 09'!F77-'Table 16 - Financial Aid Aw 08'!F77</f>
        <v>128712.50000000186</v>
      </c>
      <c r="G77" s="66">
        <f>'Table 16 09'!G77-'Table 16 - Financial Aid Aw 08'!G77</f>
        <v>3271606.5599999996</v>
      </c>
      <c r="H77" s="66">
        <f>'Table 16 09'!H77-'Table 16 - Financial Aid Aw 08'!H77</f>
        <v>0</v>
      </c>
      <c r="I77" s="66">
        <f>'Table 16 09'!I77-'Table 16 - Financial Aid Aw 08'!I77</f>
        <v>-2978533.8299999982</v>
      </c>
      <c r="J77" s="66">
        <f>'Table 16 09'!J77-'Table 16 - Financial Aid Aw 08'!J77</f>
        <v>3569414.7700000107</v>
      </c>
      <c r="K77" s="66">
        <f>'Table 16 09'!K77-'Table 16 - Financial Aid Aw 08'!K77</f>
        <v>23014547.809999973</v>
      </c>
      <c r="IV77" s="1"/>
    </row>
    <row r="78" spans="1:256" ht="12.75" customHeight="1">
      <c r="A78" s="75" t="s">
        <v>57</v>
      </c>
      <c r="B78" s="66">
        <f>'Table 16 09'!B78-'Table 16 - Financial Aid Aw 08'!B78</f>
        <v>3218272.6000000015</v>
      </c>
      <c r="C78" s="66">
        <f>'Table 16 09'!C78-'Table 16 - Financial Aid Aw 08'!C78</f>
        <v>252594</v>
      </c>
      <c r="D78" s="66">
        <f>'Table 16 09'!D78-'Table 16 - Financial Aid Aw 08'!D78</f>
        <v>1293128.4900000002</v>
      </c>
      <c r="E78" s="66">
        <f>'Table 16 09'!E78-'Table 16 - Financial Aid Aw 08'!E78</f>
        <v>0</v>
      </c>
      <c r="F78" s="66">
        <f>'Table 16 09'!F78-'Table 16 - Financial Aid Aw 08'!F78</f>
        <v>-12654.009999999893</v>
      </c>
      <c r="G78" s="66">
        <f>'Table 16 09'!G78-'Table 16 - Financial Aid Aw 08'!G78</f>
        <v>865328.39000000013</v>
      </c>
      <c r="H78" s="66">
        <f>'Table 16 09'!H78-'Table 16 - Financial Aid Aw 08'!H78</f>
        <v>0</v>
      </c>
      <c r="I78" s="66">
        <f>'Table 16 09'!I78-'Table 16 - Financial Aid Aw 08'!I78</f>
        <v>-192327.10999999987</v>
      </c>
      <c r="J78" s="66">
        <f>'Table 16 09'!J78-'Table 16 - Financial Aid Aw 08'!J78</f>
        <v>3236207.5999999996</v>
      </c>
      <c r="K78" s="66">
        <f>'Table 16 09'!K78-'Table 16 - Financial Aid Aw 08'!K78</f>
        <v>5395369.1499999985</v>
      </c>
    </row>
    <row r="79" spans="1:256" ht="12.75" customHeight="1">
      <c r="A79" s="75" t="s">
        <v>58</v>
      </c>
      <c r="B79" s="66">
        <f>'Table 16 09'!B79-'Table 16 - Financial Aid Aw 08'!B79</f>
        <v>1589337.29</v>
      </c>
      <c r="C79" s="66">
        <f>'Table 16 09'!C79-'Table 16 - Financial Aid Aw 08'!C79</f>
        <v>6139</v>
      </c>
      <c r="D79" s="66">
        <f>'Table 16 09'!D79-'Table 16 - Financial Aid Aw 08'!D79</f>
        <v>1501460.7700000005</v>
      </c>
      <c r="E79" s="66">
        <f>'Table 16 09'!E79-'Table 16 - Financial Aid Aw 08'!E79</f>
        <v>0</v>
      </c>
      <c r="F79" s="66">
        <f>'Table 16 09'!F79-'Table 16 - Financial Aid Aw 08'!F79</f>
        <v>-131951.20000000001</v>
      </c>
      <c r="G79" s="66">
        <f>'Table 16 09'!G79-'Table 16 - Financial Aid Aw 08'!G79</f>
        <v>200448.40000000002</v>
      </c>
      <c r="H79" s="66">
        <f>'Table 16 09'!H79-'Table 16 - Financial Aid Aw 08'!H79</f>
        <v>0</v>
      </c>
      <c r="I79" s="66">
        <f>'Table 16 09'!I79-'Table 16 - Financial Aid Aw 08'!I79</f>
        <v>128587.60000000009</v>
      </c>
      <c r="J79" s="66">
        <f>'Table 16 09'!J79-'Table 16 - Financial Aid Aw 08'!J79</f>
        <v>1099766.1199999992</v>
      </c>
      <c r="K79" s="66">
        <f>'Table 16 09'!K79-'Table 16 - Financial Aid Aw 08'!K79</f>
        <v>3351639.8599999975</v>
      </c>
    </row>
    <row r="80" spans="1:256" ht="12.75" customHeight="1">
      <c r="A80" s="75" t="s">
        <v>59</v>
      </c>
      <c r="B80" s="66">
        <f>'Table 16 09'!B80-'Table 16 - Financial Aid Aw 08'!B80</f>
        <v>3700552</v>
      </c>
      <c r="C80" s="66">
        <f>'Table 16 09'!C80-'Table 16 - Financial Aid Aw 08'!C80</f>
        <v>0</v>
      </c>
      <c r="D80" s="66">
        <f>'Table 16 09'!D80-'Table 16 - Financial Aid Aw 08'!D80</f>
        <v>15793327</v>
      </c>
      <c r="E80" s="66">
        <f>'Table 16 09'!E80-'Table 16 - Financial Aid Aw 08'!E80</f>
        <v>991625</v>
      </c>
      <c r="F80" s="66">
        <f>'Table 16 09'!F80-'Table 16 - Financial Aid Aw 08'!F80</f>
        <v>1486784</v>
      </c>
      <c r="G80" s="66">
        <f>'Table 16 09'!G80-'Table 16 - Financial Aid Aw 08'!G80</f>
        <v>158225.35000000009</v>
      </c>
      <c r="H80" s="66">
        <f>'Table 16 09'!H80-'Table 16 - Financial Aid Aw 08'!H80</f>
        <v>0</v>
      </c>
      <c r="I80" s="66">
        <f>'Table 16 09'!I80-'Table 16 - Financial Aid Aw 08'!I80</f>
        <v>2648377</v>
      </c>
      <c r="J80" s="66">
        <f>'Table 16 09'!J80-'Table 16 - Financial Aid Aw 08'!J80</f>
        <v>8334422.349999994</v>
      </c>
      <c r="K80" s="66">
        <f>'Table 16 09'!K80-'Table 16 - Financial Aid Aw 08'!K80</f>
        <v>29472868.349999994</v>
      </c>
    </row>
    <row r="81" spans="1:12" ht="12.75" customHeight="1">
      <c r="A81" s="75" t="s">
        <v>60</v>
      </c>
      <c r="B81" s="66">
        <f>'Table 16 09'!B81-'Table 16 - Financial Aid Aw 08'!B81</f>
        <v>7741497</v>
      </c>
      <c r="C81" s="66">
        <f>'Table 16 09'!C81-'Table 16 - Financial Aid Aw 08'!C81</f>
        <v>56715</v>
      </c>
      <c r="D81" s="66">
        <f>'Table 16 09'!D81-'Table 16 - Financial Aid Aw 08'!D81</f>
        <v>-740961</v>
      </c>
      <c r="E81" s="66">
        <f>'Table 16 09'!E81-'Table 16 - Financial Aid Aw 08'!E81</f>
        <v>2074</v>
      </c>
      <c r="F81" s="66">
        <f>'Table 16 09'!F81-'Table 16 - Financial Aid Aw 08'!F81</f>
        <v>-406994</v>
      </c>
      <c r="G81" s="66">
        <f>'Table 16 09'!G81-'Table 16 - Financial Aid Aw 08'!G81</f>
        <v>633932.10000000009</v>
      </c>
      <c r="H81" s="66">
        <f>'Table 16 09'!H81-'Table 16 - Financial Aid Aw 08'!H81</f>
        <v>-1500</v>
      </c>
      <c r="I81" s="66">
        <f>'Table 16 09'!I81-'Table 16 - Financial Aid Aw 08'!I81</f>
        <v>-4685758</v>
      </c>
      <c r="J81" s="66">
        <f>'Table 16 09'!J81-'Table 16 - Financial Aid Aw 08'!J81</f>
        <v>1307911.400000006</v>
      </c>
      <c r="K81" s="66">
        <f>'Table 16 09'!K81-'Table 16 - Financial Aid Aw 08'!K81</f>
        <v>2263125.400000006</v>
      </c>
    </row>
    <row r="82" spans="1:12" ht="12.75" customHeight="1">
      <c r="A82" s="75" t="s">
        <v>61</v>
      </c>
      <c r="B82" s="66">
        <f>'Table 16 09'!B82-'Table 16 - Financial Aid Aw 08'!B82</f>
        <v>1421318</v>
      </c>
      <c r="C82" s="66">
        <f>'Table 16 09'!C82-'Table 16 - Financial Aid Aw 08'!C82</f>
        <v>38536</v>
      </c>
      <c r="D82" s="66">
        <f>'Table 16 09'!D82-'Table 16 - Financial Aid Aw 08'!D82</f>
        <v>702644</v>
      </c>
      <c r="E82" s="66">
        <f>'Table 16 09'!E82-'Table 16 - Financial Aid Aw 08'!E82</f>
        <v>0</v>
      </c>
      <c r="F82" s="66">
        <f>'Table 16 09'!F82-'Table 16 - Financial Aid Aw 08'!F82</f>
        <v>81047</v>
      </c>
      <c r="G82" s="66">
        <f>'Table 16 09'!G82-'Table 16 - Financial Aid Aw 08'!G82</f>
        <v>116590</v>
      </c>
      <c r="H82" s="66">
        <f>'Table 16 09'!H82-'Table 16 - Financial Aid Aw 08'!H82</f>
        <v>-2000</v>
      </c>
      <c r="I82" s="66">
        <f>'Table 16 09'!I82-'Table 16 - Financial Aid Aw 08'!I82</f>
        <v>217976</v>
      </c>
      <c r="J82" s="66">
        <f>'Table 16 09'!J82-'Table 16 - Financial Aid Aw 08'!J82</f>
        <v>585858</v>
      </c>
      <c r="K82" s="66">
        <f>'Table 16 09'!K82-'Table 16 - Financial Aid Aw 08'!K82</f>
        <v>2539575</v>
      </c>
    </row>
    <row r="83" spans="1:12" ht="12.75" customHeight="1">
      <c r="A83" s="75" t="s">
        <v>62</v>
      </c>
      <c r="B83" s="66">
        <f>'Table 16 09'!B83-'Table 16 - Financial Aid Aw 08'!B83</f>
        <v>311677</v>
      </c>
      <c r="C83" s="66">
        <f>'Table 16 09'!C83-'Table 16 - Financial Aid Aw 08'!C83</f>
        <v>10854</v>
      </c>
      <c r="D83" s="66">
        <f>'Table 16 09'!D83-'Table 16 - Financial Aid Aw 08'!D83</f>
        <v>771017</v>
      </c>
      <c r="E83" s="66">
        <f>'Table 16 09'!E83-'Table 16 - Financial Aid Aw 08'!E83</f>
        <v>0</v>
      </c>
      <c r="F83" s="66">
        <f>'Table 16 09'!F83-'Table 16 - Financial Aid Aw 08'!F83</f>
        <v>29924</v>
      </c>
      <c r="G83" s="66">
        <f>'Table 16 09'!G83-'Table 16 - Financial Aid Aw 08'!G83</f>
        <v>254522</v>
      </c>
      <c r="H83" s="66">
        <f>'Table 16 09'!H83-'Table 16 - Financial Aid Aw 08'!H83</f>
        <v>-3000</v>
      </c>
      <c r="I83" s="66">
        <f>'Table 16 09'!I83-'Table 16 - Financial Aid Aw 08'!I83</f>
        <v>-357225</v>
      </c>
      <c r="J83" s="66">
        <f>'Table 16 09'!J83-'Table 16 - Financial Aid Aw 08'!J83</f>
        <v>417975</v>
      </c>
      <c r="K83" s="66">
        <f>'Table 16 09'!K83-'Table 16 - Financial Aid Aw 08'!K83</f>
        <v>1009915</v>
      </c>
    </row>
    <row r="84" spans="1:12" ht="12.75" customHeight="1">
      <c r="A84" s="75" t="s">
        <v>63</v>
      </c>
      <c r="B84" s="66">
        <f>'Table 16 09'!B84-'Table 16 - Financial Aid Aw 08'!B84</f>
        <v>1093864</v>
      </c>
      <c r="C84" s="66">
        <f>'Table 16 09'!C84-'Table 16 - Financial Aid Aw 08'!C84</f>
        <v>213242</v>
      </c>
      <c r="D84" s="66">
        <f>'Table 16 09'!D84-'Table 16 - Financial Aid Aw 08'!D84</f>
        <v>797694</v>
      </c>
      <c r="E84" s="66">
        <f>'Table 16 09'!E84-'Table 16 - Financial Aid Aw 08'!E84</f>
        <v>1570</v>
      </c>
      <c r="F84" s="66">
        <f>'Table 16 09'!F84-'Table 16 - Financial Aid Aw 08'!F84</f>
        <v>-100988</v>
      </c>
      <c r="G84" s="66">
        <f>'Table 16 09'!G84-'Table 16 - Financial Aid Aw 08'!G84</f>
        <v>211395</v>
      </c>
      <c r="H84" s="66">
        <f>'Table 16 09'!H84-'Table 16 - Financial Aid Aw 08'!H84</f>
        <v>0</v>
      </c>
      <c r="I84" s="66">
        <f>'Table 16 09'!I84-'Table 16 - Financial Aid Aw 08'!I84</f>
        <v>-201883</v>
      </c>
      <c r="J84" s="66">
        <f>'Table 16 09'!J84-'Table 16 - Financial Aid Aw 08'!J84</f>
        <v>-3971292</v>
      </c>
      <c r="K84" s="66">
        <f>'Table 16 09'!K84-'Table 16 - Financial Aid Aw 08'!K84</f>
        <v>1558921</v>
      </c>
    </row>
    <row r="85" spans="1:12" ht="12.75" customHeight="1">
      <c r="A85" s="75" t="s">
        <v>24</v>
      </c>
      <c r="B85" s="97">
        <v>730561133.77999997</v>
      </c>
      <c r="C85" s="97">
        <v>3898956.39</v>
      </c>
      <c r="D85" s="97">
        <v>440144424.63</v>
      </c>
      <c r="E85" s="96">
        <v>2887142</v>
      </c>
      <c r="F85" s="96">
        <v>44956253.489999995</v>
      </c>
      <c r="G85" s="97">
        <v>40944653.849999994</v>
      </c>
      <c r="H85" s="70">
        <v>63652</v>
      </c>
      <c r="I85" s="96">
        <v>96914549.680000007</v>
      </c>
      <c r="J85" s="97">
        <v>545548589.45000005</v>
      </c>
      <c r="K85" s="70">
        <v>1308229397.96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65</v>
      </c>
      <c r="B89" s="66">
        <f>'Table 16 09'!B89-'Table 16 - Financial Aid Aw 08'!B89</f>
        <v>124943</v>
      </c>
      <c r="C89" s="66">
        <f>'Table 16 09'!C89-'Table 16 - Financial Aid Aw 08'!C89</f>
        <v>240</v>
      </c>
      <c r="D89" s="66">
        <f>'Table 16 09'!D89-'Table 16 - Financial Aid Aw 08'!D89</f>
        <v>232947</v>
      </c>
      <c r="E89" s="66">
        <f>'Table 16 09'!E89-'Table 16 - Financial Aid Aw 08'!E89</f>
        <v>0</v>
      </c>
      <c r="F89" s="66">
        <f>'Table 16 09'!F89-'Table 16 - Financial Aid Aw 08'!F89</f>
        <v>3194</v>
      </c>
      <c r="G89" s="66">
        <f>'Table 16 09'!G89-'Table 16 - Financial Aid Aw 08'!G89</f>
        <v>72146</v>
      </c>
      <c r="H89" s="66">
        <f>'Table 16 09'!H89-'Table 16 - Financial Aid Aw 08'!H89</f>
        <v>0</v>
      </c>
      <c r="I89" s="66">
        <f>'Table 16 09'!I89-'Table 16 - Financial Aid Aw 08'!I89</f>
        <v>12198</v>
      </c>
      <c r="J89" s="66">
        <f>'Table 16 09'!J89-'Table 16 - Financial Aid Aw 08'!J89</f>
        <v>82744</v>
      </c>
      <c r="K89" s="66">
        <f>'Table 16 09'!K89-'Table 16 - Financial Aid Aw 08'!K89</f>
        <v>445428</v>
      </c>
    </row>
    <row r="90" spans="1:12" ht="12.75" customHeight="1">
      <c r="A90" s="75" t="s">
        <v>66</v>
      </c>
      <c r="B90" s="66">
        <f>'Table 16 09'!B90-'Table 16 - Financial Aid Aw 08'!B90</f>
        <v>1328675</v>
      </c>
      <c r="C90" s="66">
        <f>'Table 16 09'!C90-'Table 16 - Financial Aid Aw 08'!C90</f>
        <v>-1648</v>
      </c>
      <c r="D90" s="66">
        <f>'Table 16 09'!D90-'Table 16 - Financial Aid Aw 08'!D90</f>
        <v>273365</v>
      </c>
      <c r="E90" s="66">
        <f>'Table 16 09'!E90-'Table 16 - Financial Aid Aw 08'!E90</f>
        <v>0</v>
      </c>
      <c r="F90" s="66">
        <f>'Table 16 09'!F90-'Table 16 - Financial Aid Aw 08'!F90</f>
        <v>0</v>
      </c>
      <c r="G90" s="66">
        <f>'Table 16 09'!G90-'Table 16 - Financial Aid Aw 08'!G90</f>
        <v>-11436.929999999993</v>
      </c>
      <c r="H90" s="66">
        <f>'Table 16 09'!H90-'Table 16 - Financial Aid Aw 08'!H90</f>
        <v>0</v>
      </c>
      <c r="I90" s="66">
        <f>'Table 16 09'!I90-'Table 16 - Financial Aid Aw 08'!I90</f>
        <v>40101</v>
      </c>
      <c r="J90" s="66">
        <f>'Table 16 09'!J90-'Table 16 - Financial Aid Aw 08'!J90</f>
        <v>44900</v>
      </c>
      <c r="K90" s="66">
        <f>'Table 16 09'!K90-'Table 16 - Financial Aid Aw 08'!K90</f>
        <v>1630704.07</v>
      </c>
      <c r="L90" s="1"/>
    </row>
    <row r="91" spans="1:12" ht="12.75" customHeight="1">
      <c r="A91" s="75" t="s">
        <v>24</v>
      </c>
      <c r="B91" s="70">
        <v>2769105</v>
      </c>
      <c r="C91" s="31">
        <v>21164</v>
      </c>
      <c r="D91" s="31">
        <v>2080940</v>
      </c>
      <c r="E91" s="31">
        <v>0</v>
      </c>
      <c r="F91" s="31">
        <v>251057</v>
      </c>
      <c r="G91" s="31">
        <v>247480.93</v>
      </c>
      <c r="H91" s="31">
        <v>0</v>
      </c>
      <c r="I91" s="31">
        <v>1254884</v>
      </c>
      <c r="J91" s="31">
        <v>3109454</v>
      </c>
      <c r="K91" s="31">
        <v>6603466.9299999997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v>733330238.77999997</v>
      </c>
      <c r="C93" s="31">
        <v>3920120.39</v>
      </c>
      <c r="D93" s="31">
        <v>442225364.63</v>
      </c>
      <c r="E93" s="31">
        <v>2887142</v>
      </c>
      <c r="F93" s="31">
        <v>45207310.489999995</v>
      </c>
      <c r="G93" s="31">
        <v>41192134.779999994</v>
      </c>
      <c r="H93" s="31">
        <v>63652</v>
      </c>
      <c r="I93" s="31">
        <v>98169433.680000007</v>
      </c>
      <c r="J93" s="31">
        <v>548658043.45000005</v>
      </c>
      <c r="K93" s="31">
        <v>1314832864.8900001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v>1575114960.01</v>
      </c>
      <c r="C95" s="93">
        <v>6444175.2699999996</v>
      </c>
      <c r="D95" s="93">
        <v>708257214.68999994</v>
      </c>
      <c r="E95" s="93">
        <v>5978028</v>
      </c>
      <c r="F95" s="93">
        <v>128514556.27</v>
      </c>
      <c r="G95" s="93">
        <v>119029739.44999999</v>
      </c>
      <c r="H95" s="93">
        <v>238019</v>
      </c>
      <c r="I95" s="93">
        <v>189915914.84000003</v>
      </c>
      <c r="J95" s="93">
        <f>SUM(J93,J46)</f>
        <v>606645930.67232406</v>
      </c>
      <c r="K95" s="93">
        <f>SUM(K93,K46)</f>
        <v>1494754673.2123241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spans="2:256" s="75" customFormat="1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:256" s="75" customFormat="1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:256" s="75" customFormat="1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:256" s="75" customFormat="1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:256" s="75" customFormat="1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:256" s="75" customFormat="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:256" s="75" customFormat="1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:256" s="75" customFormat="1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:256" s="75" customFormat="1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:256" s="75" customFormat="1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:256" s="75" customFormat="1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:256" s="75" customFormat="1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:256" s="75" customFormat="1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:256" s="75" customFormat="1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:256" s="75" customFormat="1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:256" s="75" customFormat="1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:256" s="75" customFormat="1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:256" s="75" customFormat="1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:256" s="75" customFormat="1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:256" s="75" customFormat="1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:256" s="75" customFormat="1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:256" s="75" customFormat="1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:256" s="75" customFormat="1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:256" s="75" customFormat="1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:256" s="75" customFormat="1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:256" s="75" customFormat="1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:256" s="75" customFormat="1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:256" s="75" customFormat="1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:256" s="75" customFormat="1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:256" s="75" customFormat="1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:256" s="75" customFormat="1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:256" s="75" customFormat="1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:256" s="75" customFormat="1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:256" s="75" customFormat="1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:256" s="75" customFormat="1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:256" s="75" customFormat="1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:256" s="75" customFormat="1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:256" s="75" customFormat="1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:256" s="75" customFormat="1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:256" s="75" customFormat="1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:256" s="75" customFormat="1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:256" s="75" customFormat="1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:256" s="75" customFormat="1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:256" s="75" customFormat="1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:256" s="75" customFormat="1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:256" s="75" customFormat="1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:256" s="75" customFormat="1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:256" s="75" customFormat="1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:256" s="75" customFormat="1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:256" s="75" customFormat="1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:256" s="75" customFormat="1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:256" s="75" customFormat="1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:256" s="75" customFormat="1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:256" s="75" customFormat="1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:256" s="75" customFormat="1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:256" s="75" customFormat="1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:256" s="75" customFormat="1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:256" s="75" customFormat="1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:256" s="75" customFormat="1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:256" s="75" customFormat="1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:256" s="75" customFormat="1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:256" s="75" customFormat="1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:256" s="75" customFormat="1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</sheetData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showOutlineSymbols="0"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C40" sqref="C40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27.59765625" style="2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89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14</v>
      </c>
      <c r="B13" s="66">
        <v>28414873</v>
      </c>
      <c r="C13" s="37">
        <v>0</v>
      </c>
      <c r="D13" s="37">
        <v>920387</v>
      </c>
      <c r="E13" s="37">
        <v>0</v>
      </c>
      <c r="F13" s="37">
        <v>60000</v>
      </c>
      <c r="G13" s="37">
        <v>414232</v>
      </c>
      <c r="H13" s="37">
        <v>2000</v>
      </c>
      <c r="I13" s="37">
        <v>42700</v>
      </c>
      <c r="J13" s="37">
        <v>8847330</v>
      </c>
      <c r="K13" s="43">
        <v>2625474</v>
      </c>
    </row>
    <row r="14" spans="1:16" ht="12.75" customHeight="1">
      <c r="A14" s="75" t="s">
        <v>15</v>
      </c>
      <c r="B14" s="66">
        <v>15912124</v>
      </c>
      <c r="C14" s="37">
        <v>0</v>
      </c>
      <c r="D14" s="37">
        <v>3094818</v>
      </c>
      <c r="E14" s="37">
        <v>0</v>
      </c>
      <c r="F14" s="31">
        <v>579070</v>
      </c>
      <c r="G14" s="31">
        <v>968765</v>
      </c>
      <c r="H14" s="30">
        <v>2000</v>
      </c>
      <c r="I14" s="31">
        <v>896040</v>
      </c>
      <c r="J14" s="31">
        <v>10329666</v>
      </c>
      <c r="K14" s="40">
        <v>17864560</v>
      </c>
    </row>
    <row r="15" spans="1:16" ht="12.75" customHeight="1">
      <c r="A15" s="75" t="s">
        <v>16</v>
      </c>
      <c r="B15" s="66">
        <v>20729742</v>
      </c>
      <c r="C15" s="37">
        <v>0</v>
      </c>
      <c r="D15" s="37">
        <v>5467044</v>
      </c>
      <c r="E15" s="37">
        <v>0</v>
      </c>
      <c r="F15" s="37">
        <v>803561</v>
      </c>
      <c r="G15" s="37">
        <v>1903148</v>
      </c>
      <c r="H15" s="37">
        <v>2000</v>
      </c>
      <c r="I15" s="37">
        <v>3377490</v>
      </c>
      <c r="J15" s="37">
        <v>14932399</v>
      </c>
      <c r="K15" s="40">
        <v>32161092</v>
      </c>
    </row>
    <row r="16" spans="1:16" ht="12.75" customHeight="1">
      <c r="A16" s="75" t="s">
        <v>76</v>
      </c>
      <c r="B16" s="66">
        <v>86296727</v>
      </c>
      <c r="C16" s="37">
        <v>142679</v>
      </c>
      <c r="D16" s="37">
        <v>26049004</v>
      </c>
      <c r="E16" s="37">
        <v>0</v>
      </c>
      <c r="F16" s="37">
        <v>8556976</v>
      </c>
      <c r="G16" s="37">
        <v>6963293</v>
      </c>
      <c r="H16" s="37">
        <v>29000</v>
      </c>
      <c r="I16" s="37">
        <v>10106951</v>
      </c>
      <c r="J16" s="37">
        <v>58111110</v>
      </c>
      <c r="K16" s="43">
        <v>137973951</v>
      </c>
    </row>
    <row r="17" spans="1:11" ht="12.75" customHeight="1">
      <c r="A17" s="75" t="s">
        <v>88</v>
      </c>
      <c r="B17" s="66">
        <v>21882201</v>
      </c>
      <c r="C17" s="37">
        <v>0</v>
      </c>
      <c r="D17" s="37">
        <v>20620802</v>
      </c>
      <c r="E17" s="37">
        <v>829949</v>
      </c>
      <c r="F17" s="37">
        <v>10470332</v>
      </c>
      <c r="G17" s="37">
        <v>3450249</v>
      </c>
      <c r="H17" s="37">
        <v>0</v>
      </c>
      <c r="I17" s="37">
        <v>9132123</v>
      </c>
      <c r="J17" s="37">
        <v>13830304</v>
      </c>
      <c r="K17" s="43">
        <v>66385656</v>
      </c>
    </row>
    <row r="18" spans="1:11" ht="12.75" customHeight="1">
      <c r="A18" s="75" t="s">
        <v>17</v>
      </c>
      <c r="B18" s="66">
        <v>23236479</v>
      </c>
      <c r="C18" s="37">
        <v>0</v>
      </c>
      <c r="D18" s="37">
        <v>5939366</v>
      </c>
      <c r="E18" s="37">
        <v>0</v>
      </c>
      <c r="F18" s="37">
        <v>1233676</v>
      </c>
      <c r="G18" s="37">
        <v>3562811</v>
      </c>
      <c r="H18" s="37">
        <v>0</v>
      </c>
      <c r="I18" s="37">
        <v>1758038</v>
      </c>
      <c r="J18" s="37">
        <v>14821541</v>
      </c>
      <c r="K18" s="43">
        <v>35729909</v>
      </c>
    </row>
    <row r="19" spans="1:11" ht="12.75" customHeight="1">
      <c r="A19" s="75" t="s">
        <v>18</v>
      </c>
      <c r="B19" s="66">
        <v>31582781</v>
      </c>
      <c r="C19" s="37">
        <v>216212</v>
      </c>
      <c r="D19" s="37">
        <v>14050111</v>
      </c>
      <c r="E19" s="37">
        <v>42900</v>
      </c>
      <c r="F19" s="37">
        <v>1582977</v>
      </c>
      <c r="G19" s="37">
        <v>2681015</v>
      </c>
      <c r="H19" s="37">
        <v>26500</v>
      </c>
      <c r="I19" s="37">
        <v>6710548</v>
      </c>
      <c r="J19" s="37">
        <v>21436778</v>
      </c>
      <c r="K19" s="43">
        <v>56893043</v>
      </c>
    </row>
    <row r="20" spans="1:11" ht="12.75" customHeight="1">
      <c r="A20" s="75" t="s">
        <v>19</v>
      </c>
      <c r="B20" s="66">
        <v>40419458.710000008</v>
      </c>
      <c r="C20" s="37">
        <v>0</v>
      </c>
      <c r="D20" s="37">
        <v>14565601.390000001</v>
      </c>
      <c r="E20" s="37">
        <v>0</v>
      </c>
      <c r="F20" s="37">
        <v>3098085</v>
      </c>
      <c r="G20" s="37">
        <v>3989029</v>
      </c>
      <c r="H20" s="37">
        <v>20000</v>
      </c>
      <c r="I20" s="37">
        <v>3559858</v>
      </c>
      <c r="J20" s="37">
        <v>23637156</v>
      </c>
      <c r="K20" s="43">
        <v>65671012</v>
      </c>
    </row>
    <row r="21" spans="1:11" ht="12.75" customHeight="1">
      <c r="A21" s="75" t="s">
        <v>20</v>
      </c>
      <c r="B21" s="66">
        <v>17884480</v>
      </c>
      <c r="C21" s="37">
        <v>123854</v>
      </c>
      <c r="D21" s="37">
        <v>21830187</v>
      </c>
      <c r="E21" s="37">
        <v>338690</v>
      </c>
      <c r="F21" s="37">
        <v>2139327</v>
      </c>
      <c r="G21" s="37">
        <v>4376081</v>
      </c>
      <c r="H21" s="37">
        <v>18500</v>
      </c>
      <c r="I21" s="37">
        <v>4097449</v>
      </c>
      <c r="J21" s="37">
        <v>12999668</v>
      </c>
      <c r="K21" s="43">
        <v>50666214</v>
      </c>
    </row>
    <row r="22" spans="1:11" ht="12.75" customHeight="1">
      <c r="A22" s="75" t="s">
        <v>85</v>
      </c>
      <c r="B22" s="66">
        <v>55936568</v>
      </c>
      <c r="C22" s="37">
        <v>281683</v>
      </c>
      <c r="D22" s="37">
        <v>11941113</v>
      </c>
      <c r="E22" s="37">
        <v>0</v>
      </c>
      <c r="F22" s="37">
        <v>2045873</v>
      </c>
      <c r="G22" s="37">
        <v>3945573</v>
      </c>
      <c r="H22" s="37">
        <v>0</v>
      </c>
      <c r="I22" s="37">
        <v>6804844</v>
      </c>
      <c r="J22" s="37">
        <v>32510764</v>
      </c>
      <c r="K22" s="43">
        <v>80673969</v>
      </c>
    </row>
    <row r="23" spans="1:11" ht="12.75" customHeight="1">
      <c r="A23" s="75" t="s">
        <v>21</v>
      </c>
      <c r="B23" s="66">
        <v>155104744</v>
      </c>
      <c r="C23" s="37">
        <v>776267</v>
      </c>
      <c r="D23" s="37">
        <v>87537511</v>
      </c>
      <c r="E23" s="37">
        <v>1620507</v>
      </c>
      <c r="F23" s="37">
        <v>37773708</v>
      </c>
      <c r="G23" s="37">
        <v>12657088</v>
      </c>
      <c r="H23" s="37">
        <v>49500</v>
      </c>
      <c r="I23" s="37">
        <v>22392661</v>
      </c>
      <c r="J23" s="37">
        <v>86624200</v>
      </c>
      <c r="K23" s="43">
        <v>317086219</v>
      </c>
    </row>
    <row r="24" spans="1:11" ht="12.75" customHeight="1">
      <c r="A24" s="75" t="s">
        <v>22</v>
      </c>
      <c r="B24" s="66">
        <v>107678186.78999999</v>
      </c>
      <c r="C24" s="37">
        <v>471723.5</v>
      </c>
      <c r="D24" s="37">
        <v>29074083.100000001</v>
      </c>
      <c r="E24" s="37">
        <v>258840</v>
      </c>
      <c r="F24" s="37">
        <v>7020989.2199999997</v>
      </c>
      <c r="G24" s="37">
        <v>3852378.36</v>
      </c>
      <c r="H24" s="37">
        <v>0</v>
      </c>
      <c r="I24" s="37">
        <v>10142775.460000001</v>
      </c>
      <c r="J24" s="37">
        <v>50871220.75</v>
      </c>
      <c r="K24" s="43">
        <v>158027252.93000001</v>
      </c>
    </row>
    <row r="25" spans="1:11" ht="12.75" customHeight="1">
      <c r="A25" s="75" t="s">
        <v>23</v>
      </c>
      <c r="B25" s="66">
        <v>76151669</v>
      </c>
      <c r="C25" s="37">
        <v>0</v>
      </c>
      <c r="D25" s="37">
        <v>16000047</v>
      </c>
      <c r="E25" s="37">
        <v>0</v>
      </c>
      <c r="F25" s="37">
        <v>6073184</v>
      </c>
      <c r="G25" s="37">
        <v>3209219</v>
      </c>
      <c r="H25" s="37">
        <v>20867</v>
      </c>
      <c r="I25" s="37">
        <v>8455252</v>
      </c>
      <c r="J25" s="37">
        <v>45236882</v>
      </c>
      <c r="K25" s="43">
        <v>109889371</v>
      </c>
    </row>
    <row r="26" spans="1:11" ht="12.75" customHeight="1">
      <c r="A26" s="77" t="s">
        <v>24</v>
      </c>
      <c r="B26" s="66">
        <v>681230033.5</v>
      </c>
      <c r="C26" s="37">
        <v>2012418.5</v>
      </c>
      <c r="D26" s="37">
        <v>257090074.48999998</v>
      </c>
      <c r="E26" s="37">
        <v>3090886</v>
      </c>
      <c r="F26" s="37">
        <v>81437758.219999999</v>
      </c>
      <c r="G26" s="37">
        <v>51972881.359999999</v>
      </c>
      <c r="H26" s="37">
        <v>170367</v>
      </c>
      <c r="I26" s="37">
        <v>87476729.460000008</v>
      </c>
      <c r="J26" s="37">
        <f>SUM(J13:J25)</f>
        <v>394189018.75</v>
      </c>
      <c r="K26" s="37">
        <f>SUM(K13:K25)</f>
        <v>1131647722.9300001</v>
      </c>
    </row>
    <row r="27" spans="1:11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1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1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1" ht="12.75" customHeight="1">
      <c r="A30" s="75" t="s">
        <v>26</v>
      </c>
      <c r="B30" s="66">
        <v>7906911</v>
      </c>
      <c r="C30" s="37">
        <v>45367</v>
      </c>
      <c r="D30" s="37">
        <v>598631</v>
      </c>
      <c r="E30" s="37">
        <v>0</v>
      </c>
      <c r="F30" s="37">
        <v>103702</v>
      </c>
      <c r="G30" s="37">
        <v>869328</v>
      </c>
      <c r="H30" s="37">
        <v>0</v>
      </c>
      <c r="I30" s="37">
        <v>105210</v>
      </c>
      <c r="J30" s="37">
        <v>6474707</v>
      </c>
      <c r="K30" s="43">
        <v>9629149</v>
      </c>
    </row>
    <row r="31" spans="1:11" ht="12.75" customHeight="1">
      <c r="A31" s="75" t="s">
        <v>27</v>
      </c>
      <c r="B31" s="66">
        <v>6656326</v>
      </c>
      <c r="C31" s="37">
        <v>0</v>
      </c>
      <c r="D31" s="37">
        <v>252955</v>
      </c>
      <c r="E31" s="37">
        <v>0</v>
      </c>
      <c r="F31" s="37">
        <v>136628</v>
      </c>
      <c r="G31" s="37">
        <v>1110510</v>
      </c>
      <c r="H31" s="37">
        <v>0</v>
      </c>
      <c r="I31" s="37">
        <v>150498</v>
      </c>
      <c r="J31" s="37">
        <v>4794547</v>
      </c>
      <c r="K31" s="43">
        <v>8314104</v>
      </c>
    </row>
    <row r="32" spans="1:11" ht="12.75" customHeight="1">
      <c r="A32" s="75" t="s">
        <v>28</v>
      </c>
      <c r="B32" s="66">
        <v>8274217</v>
      </c>
      <c r="C32" s="37">
        <v>0</v>
      </c>
      <c r="D32" s="37">
        <v>961112</v>
      </c>
      <c r="E32" s="37">
        <v>0</v>
      </c>
      <c r="F32" s="37">
        <v>378869</v>
      </c>
      <c r="G32" s="37">
        <v>1765290</v>
      </c>
      <c r="H32" s="37">
        <v>1000</v>
      </c>
      <c r="I32" s="37">
        <v>325442</v>
      </c>
      <c r="J32" s="37">
        <v>6723649</v>
      </c>
      <c r="K32" s="43">
        <v>11704930</v>
      </c>
    </row>
    <row r="33" spans="1:11" ht="12.75" customHeight="1">
      <c r="A33" s="75" t="s">
        <v>29</v>
      </c>
      <c r="B33" s="66">
        <v>3536713</v>
      </c>
      <c r="C33" s="37">
        <v>27625</v>
      </c>
      <c r="D33" s="37">
        <v>176305</v>
      </c>
      <c r="E33" s="37">
        <v>0</v>
      </c>
      <c r="F33" s="37">
        <v>0</v>
      </c>
      <c r="G33" s="37">
        <v>1997933</v>
      </c>
      <c r="H33" s="37">
        <v>0</v>
      </c>
      <c r="I33" s="37">
        <v>296287</v>
      </c>
      <c r="J33" s="37">
        <v>2468087</v>
      </c>
      <c r="K33" s="43">
        <v>6007238</v>
      </c>
    </row>
    <row r="34" spans="1:11" ht="12.75" customHeight="1">
      <c r="A34" s="72" t="s">
        <v>87</v>
      </c>
      <c r="B34" s="66">
        <v>24139816</v>
      </c>
      <c r="C34" s="37">
        <v>3700</v>
      </c>
      <c r="D34" s="37">
        <v>1690709</v>
      </c>
      <c r="E34" s="37">
        <v>0</v>
      </c>
      <c r="F34" s="37">
        <v>253422</v>
      </c>
      <c r="G34" s="37">
        <v>4662541</v>
      </c>
      <c r="H34" s="37">
        <v>0</v>
      </c>
      <c r="I34" s="37">
        <v>853552</v>
      </c>
      <c r="J34" s="95">
        <v>20424742</v>
      </c>
      <c r="K34" s="94">
        <v>30750188</v>
      </c>
    </row>
    <row r="35" spans="1:11" ht="12.75" customHeight="1">
      <c r="A35" s="75" t="s">
        <v>30</v>
      </c>
      <c r="B35" s="66">
        <v>7592274</v>
      </c>
      <c r="C35" s="37">
        <v>0</v>
      </c>
      <c r="D35" s="37">
        <v>718245</v>
      </c>
      <c r="E35" s="37">
        <v>0</v>
      </c>
      <c r="F35" s="37">
        <v>0</v>
      </c>
      <c r="G35" s="37">
        <v>1285322</v>
      </c>
      <c r="H35" s="37">
        <v>0</v>
      </c>
      <c r="I35" s="37">
        <v>255219</v>
      </c>
      <c r="J35" s="37">
        <v>6137123</v>
      </c>
      <c r="K35" s="43">
        <v>9851060</v>
      </c>
    </row>
    <row r="36" spans="1:11" ht="12.75" customHeight="1">
      <c r="A36" s="75" t="s">
        <v>31</v>
      </c>
      <c r="B36" s="66">
        <v>8020123</v>
      </c>
      <c r="C36" s="37">
        <v>0</v>
      </c>
      <c r="D36" s="37">
        <v>338513</v>
      </c>
      <c r="E36" s="37">
        <v>0</v>
      </c>
      <c r="F36" s="37">
        <v>0</v>
      </c>
      <c r="G36" s="37">
        <v>1913781</v>
      </c>
      <c r="H36" s="37">
        <v>0</v>
      </c>
      <c r="I36" s="37">
        <v>252210</v>
      </c>
      <c r="J36" s="37">
        <v>6590909</v>
      </c>
      <c r="K36" s="43">
        <v>10524627</v>
      </c>
    </row>
    <row r="37" spans="1:11" ht="12.75" customHeight="1">
      <c r="A37" s="72" t="s">
        <v>77</v>
      </c>
      <c r="B37" s="66">
        <v>5222584</v>
      </c>
      <c r="C37" s="37">
        <v>0</v>
      </c>
      <c r="D37" s="37">
        <v>486198</v>
      </c>
      <c r="E37" s="37">
        <v>0</v>
      </c>
      <c r="F37" s="37">
        <v>160365</v>
      </c>
      <c r="G37" s="37">
        <v>980178</v>
      </c>
      <c r="H37" s="37">
        <v>2000</v>
      </c>
      <c r="I37" s="37">
        <v>300846</v>
      </c>
      <c r="J37" s="37">
        <v>4693382</v>
      </c>
      <c r="K37" s="43">
        <v>7152171</v>
      </c>
    </row>
    <row r="38" spans="1:11" ht="12.75" customHeight="1">
      <c r="A38" s="75" t="s">
        <v>32</v>
      </c>
      <c r="B38" s="66">
        <v>4807576.32</v>
      </c>
      <c r="C38" s="37">
        <v>7122.38</v>
      </c>
      <c r="D38" s="37">
        <v>293308.40000000002</v>
      </c>
      <c r="E38" s="37">
        <v>0</v>
      </c>
      <c r="F38" s="37">
        <v>34042.559999999998</v>
      </c>
      <c r="G38" s="37">
        <v>696839.52</v>
      </c>
      <c r="H38" s="37">
        <v>0</v>
      </c>
      <c r="I38" s="37">
        <v>160213.01</v>
      </c>
      <c r="J38" s="37">
        <v>3944244.39</v>
      </c>
      <c r="K38" s="43">
        <v>5991980</v>
      </c>
    </row>
    <row r="39" spans="1:11" ht="12.75" customHeight="1">
      <c r="A39" s="75" t="s">
        <v>33</v>
      </c>
      <c r="B39" s="66">
        <v>25065160</v>
      </c>
      <c r="C39" s="37">
        <v>0</v>
      </c>
      <c r="D39" s="37">
        <v>513668</v>
      </c>
      <c r="E39" s="37">
        <v>0</v>
      </c>
      <c r="F39" s="37">
        <v>0</v>
      </c>
      <c r="G39" s="37">
        <v>3686442</v>
      </c>
      <c r="H39" s="37">
        <v>0</v>
      </c>
      <c r="I39" s="37">
        <v>483063</v>
      </c>
      <c r="J39" s="37">
        <v>19293668</v>
      </c>
      <c r="K39" s="43">
        <v>29748333</v>
      </c>
    </row>
    <row r="40" spans="1:11" ht="12.75" customHeight="1">
      <c r="A40" s="75" t="s">
        <v>35</v>
      </c>
      <c r="B40" s="66">
        <v>6375679</v>
      </c>
      <c r="C40" s="37">
        <v>40702</v>
      </c>
      <c r="D40" s="37">
        <v>520177</v>
      </c>
      <c r="E40" s="37">
        <v>0</v>
      </c>
      <c r="F40" s="37">
        <v>0</v>
      </c>
      <c r="G40" s="37">
        <v>1805822</v>
      </c>
      <c r="H40" s="37">
        <v>0</v>
      </c>
      <c r="I40" s="37">
        <v>133555</v>
      </c>
      <c r="J40" s="37">
        <v>5211155</v>
      </c>
      <c r="K40" s="43">
        <v>8835233</v>
      </c>
    </row>
    <row r="41" spans="1:11" ht="12.75" customHeight="1">
      <c r="A41" s="72" t="s">
        <v>84</v>
      </c>
      <c r="B41" s="66">
        <v>32939128</v>
      </c>
      <c r="C41" s="37">
        <v>387120</v>
      </c>
      <c r="D41" s="37">
        <v>1221394</v>
      </c>
      <c r="E41" s="37">
        <v>0</v>
      </c>
      <c r="F41" s="37">
        <v>744703</v>
      </c>
      <c r="G41" s="37">
        <v>2555968</v>
      </c>
      <c r="H41" s="37">
        <v>1000</v>
      </c>
      <c r="I41" s="37">
        <v>274474</v>
      </c>
      <c r="J41" s="37">
        <v>28729841</v>
      </c>
      <c r="K41" s="43">
        <v>37735667</v>
      </c>
    </row>
    <row r="42" spans="1:11" ht="12.75" customHeight="1">
      <c r="A42" s="75" t="s">
        <v>34</v>
      </c>
      <c r="B42" s="66">
        <v>11218735</v>
      </c>
      <c r="C42" s="37">
        <v>0</v>
      </c>
      <c r="D42" s="37">
        <v>584389</v>
      </c>
      <c r="E42" s="37">
        <v>0</v>
      </c>
      <c r="F42" s="37">
        <v>57756</v>
      </c>
      <c r="G42" s="37">
        <v>1313785</v>
      </c>
      <c r="H42" s="37">
        <v>0</v>
      </c>
      <c r="I42" s="37">
        <v>372353</v>
      </c>
      <c r="J42" s="37">
        <v>10937057</v>
      </c>
      <c r="K42" s="43">
        <v>13547018</v>
      </c>
    </row>
    <row r="43" spans="1:11" ht="12.75" customHeight="1">
      <c r="A43" s="75" t="s">
        <v>36</v>
      </c>
      <c r="B43" s="66">
        <v>8799445.4099999983</v>
      </c>
      <c r="C43" s="37">
        <v>0</v>
      </c>
      <c r="D43" s="37">
        <v>586171.16999999993</v>
      </c>
      <c r="E43" s="37">
        <v>0</v>
      </c>
      <c r="F43" s="37">
        <v>0</v>
      </c>
      <c r="G43" s="37">
        <v>1220983.79</v>
      </c>
      <c r="H43" s="37">
        <v>0</v>
      </c>
      <c r="I43" s="37">
        <v>306829.69</v>
      </c>
      <c r="J43" s="37">
        <v>7547693.9500000002</v>
      </c>
      <c r="K43" s="43">
        <v>10913430.060000001</v>
      </c>
    </row>
    <row r="44" spans="1:11" ht="12.75" customHeight="1">
      <c r="A44" s="72" t="s">
        <v>24</v>
      </c>
      <c r="B44" s="66">
        <v>160554687.72999999</v>
      </c>
      <c r="C44" s="37">
        <v>511636.38</v>
      </c>
      <c r="D44" s="37">
        <v>8941775.5700000003</v>
      </c>
      <c r="E44" s="37">
        <v>0</v>
      </c>
      <c r="F44" s="37">
        <v>1869487.56</v>
      </c>
      <c r="G44" s="37">
        <v>25864723.309999999</v>
      </c>
      <c r="H44" s="37">
        <v>4000</v>
      </c>
      <c r="I44" s="37">
        <v>4269751.6999999993</v>
      </c>
      <c r="J44" s="37">
        <f>SUM(J30:J43)</f>
        <v>133970805.34</v>
      </c>
      <c r="K44" s="37">
        <f>SUM(K30:K43)</f>
        <v>200705128.06</v>
      </c>
    </row>
    <row r="45" spans="1:11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1" ht="12.75" customHeight="1" thickBot="1">
      <c r="A46" s="78" t="s">
        <v>37</v>
      </c>
      <c r="B46" s="67">
        <v>841784721.23000002</v>
      </c>
      <c r="C46" s="35">
        <v>2524054.88</v>
      </c>
      <c r="D46" s="35">
        <v>266031850.05999997</v>
      </c>
      <c r="E46" s="35">
        <v>3090886</v>
      </c>
      <c r="F46" s="35">
        <v>83307245.780000001</v>
      </c>
      <c r="G46" s="35">
        <v>77837604.670000002</v>
      </c>
      <c r="H46" s="35">
        <v>174367</v>
      </c>
      <c r="I46" s="35">
        <v>91746481.160000011</v>
      </c>
      <c r="J46" s="35">
        <f>SUM(J44,J26)</f>
        <v>528159824.09000003</v>
      </c>
      <c r="K46" s="35">
        <f>SUM(K44,K26)</f>
        <v>1332352850.99</v>
      </c>
    </row>
    <row r="47" spans="1:11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41</v>
      </c>
      <c r="B62" s="66">
        <v>12643640</v>
      </c>
      <c r="C62" s="37">
        <v>0</v>
      </c>
      <c r="D62" s="37">
        <v>2411257</v>
      </c>
      <c r="E62" s="37">
        <v>0</v>
      </c>
      <c r="F62" s="37">
        <v>21947</v>
      </c>
      <c r="G62" s="37">
        <v>583767</v>
      </c>
      <c r="H62" s="37">
        <v>0</v>
      </c>
      <c r="I62" s="37">
        <v>283964</v>
      </c>
      <c r="J62" s="37">
        <v>7087964</v>
      </c>
      <c r="K62" s="43">
        <v>19123595</v>
      </c>
    </row>
    <row r="63" spans="1:16" ht="12.75" customHeight="1">
      <c r="A63" s="75" t="s">
        <v>42</v>
      </c>
      <c r="B63" s="66">
        <v>9919535</v>
      </c>
      <c r="C63" s="37">
        <v>0</v>
      </c>
      <c r="D63" s="37">
        <v>8217581</v>
      </c>
      <c r="E63" s="37">
        <v>0</v>
      </c>
      <c r="F63" s="37">
        <v>133002</v>
      </c>
      <c r="G63" s="37">
        <v>1633332</v>
      </c>
      <c r="H63" s="37">
        <v>3500</v>
      </c>
      <c r="I63" s="37">
        <v>1001110</v>
      </c>
      <c r="J63" s="37">
        <v>7659889</v>
      </c>
      <c r="K63" s="43">
        <v>20908060</v>
      </c>
    </row>
    <row r="64" spans="1:16" ht="12.75" customHeight="1">
      <c r="A64" s="75" t="s">
        <v>43</v>
      </c>
      <c r="B64" s="66">
        <v>6061329</v>
      </c>
      <c r="C64" s="37">
        <v>1970462</v>
      </c>
      <c r="D64" s="37">
        <v>15346512</v>
      </c>
      <c r="E64" s="37">
        <v>0</v>
      </c>
      <c r="F64" s="37">
        <v>3598732</v>
      </c>
      <c r="G64" s="37">
        <v>1618440</v>
      </c>
      <c r="H64" s="37">
        <v>0</v>
      </c>
      <c r="I64" s="37">
        <v>962597</v>
      </c>
      <c r="J64" s="37">
        <v>25865302</v>
      </c>
      <c r="K64" s="43">
        <v>27587610</v>
      </c>
    </row>
    <row r="65" spans="1:256" ht="12.75" customHeight="1">
      <c r="A65" s="75" t="s">
        <v>44</v>
      </c>
      <c r="B65" s="66">
        <v>65642171</v>
      </c>
      <c r="C65" s="37">
        <v>20000</v>
      </c>
      <c r="D65" s="37">
        <v>5264310</v>
      </c>
      <c r="E65" s="37">
        <v>0</v>
      </c>
      <c r="F65" s="37">
        <v>138175</v>
      </c>
      <c r="G65" s="37">
        <v>4876818</v>
      </c>
      <c r="H65" s="37">
        <v>2000</v>
      </c>
      <c r="I65" s="37">
        <v>2210500</v>
      </c>
      <c r="J65" s="37">
        <v>45153193</v>
      </c>
      <c r="K65" s="43">
        <v>77464049</v>
      </c>
    </row>
    <row r="66" spans="1:256" ht="12.75" customHeight="1">
      <c r="A66" s="75" t="s">
        <v>45</v>
      </c>
      <c r="B66" s="66">
        <v>6134458</v>
      </c>
      <c r="C66" s="37">
        <v>0</v>
      </c>
      <c r="D66" s="37">
        <v>5281660</v>
      </c>
      <c r="E66" s="37">
        <v>33250</v>
      </c>
      <c r="F66" s="37">
        <v>290545</v>
      </c>
      <c r="G66" s="37">
        <v>803654</v>
      </c>
      <c r="H66" s="37">
        <v>2000</v>
      </c>
      <c r="I66" s="37">
        <v>1578085</v>
      </c>
      <c r="J66" s="37">
        <v>5063347</v>
      </c>
      <c r="K66" s="43">
        <v>14550870</v>
      </c>
    </row>
    <row r="67" spans="1:256" ht="12.75" customHeight="1">
      <c r="A67" s="75" t="s">
        <v>46</v>
      </c>
      <c r="B67" s="90">
        <v>37804778</v>
      </c>
      <c r="C67" s="37">
        <v>173604</v>
      </c>
      <c r="D67" s="37">
        <v>10964306</v>
      </c>
      <c r="E67" s="37">
        <v>1500</v>
      </c>
      <c r="F67" s="37">
        <v>370466</v>
      </c>
      <c r="G67" s="37">
        <v>3720800</v>
      </c>
      <c r="H67" s="37">
        <v>2000</v>
      </c>
      <c r="I67" s="37">
        <v>2389736</v>
      </c>
      <c r="J67" s="91">
        <v>8410240</v>
      </c>
      <c r="K67" s="43">
        <v>14727692</v>
      </c>
    </row>
    <row r="68" spans="1:256" ht="12.75" customHeight="1">
      <c r="A68" s="75" t="s">
        <v>47</v>
      </c>
      <c r="B68" s="90">
        <v>13802835</v>
      </c>
      <c r="C68" s="37">
        <v>162094</v>
      </c>
      <c r="D68" s="37">
        <v>5468804</v>
      </c>
      <c r="E68" s="37">
        <v>44752</v>
      </c>
      <c r="F68" s="37">
        <v>106309</v>
      </c>
      <c r="G68" s="37">
        <v>17652</v>
      </c>
      <c r="H68" s="37">
        <v>17652</v>
      </c>
      <c r="I68" s="37">
        <v>4242460</v>
      </c>
      <c r="J68" s="91">
        <v>8581488</v>
      </c>
      <c r="K68" s="43">
        <v>23682812</v>
      </c>
    </row>
    <row r="69" spans="1:256" s="42" customFormat="1" ht="12.75" customHeight="1">
      <c r="A69" s="75" t="s">
        <v>48</v>
      </c>
      <c r="B69" s="90">
        <v>25482329.090000004</v>
      </c>
      <c r="C69" s="37">
        <v>56250</v>
      </c>
      <c r="D69" s="37">
        <v>7234524.5</v>
      </c>
      <c r="E69" s="37">
        <v>0</v>
      </c>
      <c r="F69" s="37">
        <v>48076</v>
      </c>
      <c r="G69" s="37">
        <v>1535354</v>
      </c>
      <c r="H69" s="37">
        <v>12000</v>
      </c>
      <c r="I69" s="37">
        <v>1841654.97</v>
      </c>
      <c r="J69" s="91">
        <v>15145383.680000002</v>
      </c>
      <c r="K69" s="43">
        <v>36210188.560000002</v>
      </c>
    </row>
    <row r="70" spans="1:256" ht="12.75" customHeight="1">
      <c r="A70" s="75" t="s">
        <v>49</v>
      </c>
      <c r="B70" s="90">
        <v>6311248</v>
      </c>
      <c r="C70" s="37">
        <v>0</v>
      </c>
      <c r="D70" s="37">
        <v>3196822</v>
      </c>
      <c r="E70" s="37">
        <v>34015</v>
      </c>
      <c r="F70" s="37">
        <v>0</v>
      </c>
      <c r="G70" s="37">
        <v>1002943</v>
      </c>
      <c r="H70" s="37">
        <v>2000</v>
      </c>
      <c r="I70" s="37">
        <v>613047</v>
      </c>
      <c r="J70" s="91">
        <v>6255253</v>
      </c>
      <c r="K70" s="43">
        <v>5446336</v>
      </c>
    </row>
    <row r="71" spans="1:256" ht="12.75" customHeight="1">
      <c r="A71" s="75" t="s">
        <v>50</v>
      </c>
      <c r="B71" s="90">
        <v>49093247</v>
      </c>
      <c r="C71" s="37">
        <v>508189</v>
      </c>
      <c r="D71" s="37">
        <v>29934828</v>
      </c>
      <c r="E71" s="37">
        <v>0</v>
      </c>
      <c r="F71" s="37">
        <v>6651935</v>
      </c>
      <c r="G71" s="37">
        <v>4597466</v>
      </c>
      <c r="H71" s="37">
        <v>3000</v>
      </c>
      <c r="I71" s="37">
        <v>2436156</v>
      </c>
      <c r="J71" s="91">
        <v>60722501</v>
      </c>
      <c r="K71" s="43">
        <v>90523433</v>
      </c>
    </row>
    <row r="72" spans="1:256" ht="12.75" customHeight="1">
      <c r="A72" s="75" t="s">
        <v>51</v>
      </c>
      <c r="B72" s="90">
        <v>21125020</v>
      </c>
      <c r="C72" s="37">
        <v>146946</v>
      </c>
      <c r="D72" s="37">
        <v>10761894</v>
      </c>
      <c r="E72" s="37">
        <v>0</v>
      </c>
      <c r="F72" s="37">
        <v>285386</v>
      </c>
      <c r="G72" s="37">
        <v>1895668</v>
      </c>
      <c r="H72" s="37">
        <v>1000</v>
      </c>
      <c r="I72" s="37">
        <v>4750871</v>
      </c>
      <c r="J72" s="91">
        <v>14525004</v>
      </c>
      <c r="K72" s="43">
        <v>38965190</v>
      </c>
    </row>
    <row r="73" spans="1:256" ht="12.75" customHeight="1">
      <c r="A73" s="75" t="s">
        <v>52</v>
      </c>
      <c r="B73" s="90">
        <v>15403684.659999998</v>
      </c>
      <c r="C73" s="37">
        <v>27950.39</v>
      </c>
      <c r="D73" s="37">
        <v>6557585.2599999998</v>
      </c>
      <c r="E73" s="37">
        <v>0</v>
      </c>
      <c r="F73" s="37">
        <v>35156.25</v>
      </c>
      <c r="G73" s="37">
        <v>985768.91</v>
      </c>
      <c r="H73" s="37">
        <v>5500</v>
      </c>
      <c r="I73" s="37">
        <v>1520249.1600000001</v>
      </c>
      <c r="J73" s="91">
        <v>10116021.289999999</v>
      </c>
      <c r="K73" s="43">
        <v>24415903.07</v>
      </c>
    </row>
    <row r="74" spans="1:256" ht="12.75" customHeight="1">
      <c r="A74" s="75" t="s">
        <v>53</v>
      </c>
      <c r="B74" s="90">
        <v>8300036</v>
      </c>
      <c r="C74" s="37">
        <v>112056</v>
      </c>
      <c r="D74" s="37">
        <v>13266877</v>
      </c>
      <c r="E74" s="37">
        <v>0</v>
      </c>
      <c r="F74" s="37">
        <v>501757</v>
      </c>
      <c r="G74" s="37">
        <v>1631663</v>
      </c>
      <c r="H74" s="37">
        <v>1500</v>
      </c>
      <c r="I74" s="37">
        <v>730066</v>
      </c>
      <c r="J74" s="91">
        <v>10850927</v>
      </c>
      <c r="K74" s="43">
        <v>24431899</v>
      </c>
    </row>
    <row r="75" spans="1:256" ht="12.75" customHeight="1">
      <c r="A75" s="75" t="s">
        <v>54</v>
      </c>
      <c r="B75" s="90">
        <v>32769782</v>
      </c>
      <c r="C75" s="37">
        <v>180725</v>
      </c>
      <c r="D75" s="37">
        <v>4331456</v>
      </c>
      <c r="E75" s="37">
        <v>56099</v>
      </c>
      <c r="F75" s="37">
        <v>889098</v>
      </c>
      <c r="G75" s="37">
        <v>1184694</v>
      </c>
      <c r="H75" s="37">
        <v>4000</v>
      </c>
      <c r="I75" s="37">
        <v>5048166</v>
      </c>
      <c r="J75" s="91">
        <v>23112768</v>
      </c>
      <c r="K75" s="43">
        <v>44279295</v>
      </c>
    </row>
    <row r="76" spans="1:256" ht="12.75" customHeight="1">
      <c r="A76" s="75" t="s">
        <v>55</v>
      </c>
      <c r="B76" s="90">
        <v>18234474</v>
      </c>
      <c r="C76" s="37">
        <v>0</v>
      </c>
      <c r="D76" s="37">
        <v>18273958</v>
      </c>
      <c r="E76" s="37">
        <v>0</v>
      </c>
      <c r="F76" s="37">
        <v>0</v>
      </c>
      <c r="G76" s="37">
        <v>1441645</v>
      </c>
      <c r="H76" s="37">
        <v>0</v>
      </c>
      <c r="I76" s="37">
        <v>2848982</v>
      </c>
      <c r="J76" s="91">
        <v>23942316</v>
      </c>
      <c r="K76" s="43">
        <v>42207098</v>
      </c>
    </row>
    <row r="77" spans="1:256" ht="12.75" customHeight="1">
      <c r="A77" s="75" t="s">
        <v>56</v>
      </c>
      <c r="B77" s="90">
        <v>128737216.45999999</v>
      </c>
      <c r="C77" s="37">
        <v>0</v>
      </c>
      <c r="D77" s="37">
        <v>93292077.50999999</v>
      </c>
      <c r="E77" s="37">
        <v>207432</v>
      </c>
      <c r="F77" s="37">
        <v>12309220.5</v>
      </c>
      <c r="G77" s="37">
        <v>3984129.29</v>
      </c>
      <c r="H77" s="37">
        <v>0</v>
      </c>
      <c r="I77" s="37">
        <v>27346301.699999999</v>
      </c>
      <c r="J77" s="91">
        <v>74598852.129999995</v>
      </c>
      <c r="K77" s="43">
        <v>265876377.46000001</v>
      </c>
      <c r="IV77" s="1"/>
    </row>
    <row r="78" spans="1:256" ht="12.75" customHeight="1">
      <c r="A78" s="75" t="s">
        <v>57</v>
      </c>
      <c r="B78" s="90">
        <v>18390970.399999999</v>
      </c>
      <c r="C78" s="37">
        <v>0</v>
      </c>
      <c r="D78" s="37">
        <v>9638698.0600000005</v>
      </c>
      <c r="E78" s="37">
        <v>0</v>
      </c>
      <c r="F78" s="37">
        <v>647392.53999999992</v>
      </c>
      <c r="G78" s="37">
        <v>1991475</v>
      </c>
      <c r="H78" s="37">
        <v>0</v>
      </c>
      <c r="I78" s="37">
        <v>2919821.85</v>
      </c>
      <c r="J78" s="91">
        <v>11370892.4</v>
      </c>
      <c r="K78" s="43">
        <v>33588357.850000001</v>
      </c>
    </row>
    <row r="79" spans="1:256" ht="12.75" customHeight="1">
      <c r="A79" s="75" t="s">
        <v>58</v>
      </c>
      <c r="B79" s="90">
        <v>6493859.1699999999</v>
      </c>
      <c r="C79" s="37">
        <v>36575</v>
      </c>
      <c r="D79" s="37">
        <v>7589169.2999999998</v>
      </c>
      <c r="E79" s="37">
        <v>0</v>
      </c>
      <c r="F79" s="37">
        <v>271650.2</v>
      </c>
      <c r="G79" s="37">
        <v>638392.69999999995</v>
      </c>
      <c r="H79" s="37">
        <v>0</v>
      </c>
      <c r="I79" s="37">
        <v>971495</v>
      </c>
      <c r="J79" s="91">
        <v>5685403.2999999998</v>
      </c>
      <c r="K79" s="43">
        <v>15900809.369999999</v>
      </c>
    </row>
    <row r="80" spans="1:256" ht="12.75" customHeight="1">
      <c r="A80" s="75" t="s">
        <v>59</v>
      </c>
      <c r="B80" s="90">
        <v>67573403</v>
      </c>
      <c r="C80" s="37">
        <v>0</v>
      </c>
      <c r="D80" s="37">
        <v>140360268</v>
      </c>
      <c r="E80" s="37">
        <v>2504250</v>
      </c>
      <c r="F80" s="37">
        <v>16207815</v>
      </c>
      <c r="G80" s="37">
        <v>1410724.65</v>
      </c>
      <c r="H80" s="37">
        <v>0</v>
      </c>
      <c r="I80" s="37">
        <v>18087638</v>
      </c>
      <c r="J80" s="91">
        <v>80743238.650000006</v>
      </c>
      <c r="K80" s="43">
        <v>241450120.65000001</v>
      </c>
    </row>
    <row r="81" spans="1:12" ht="12.75" customHeight="1">
      <c r="A81" s="75" t="s">
        <v>60</v>
      </c>
      <c r="B81" s="90">
        <v>151194053</v>
      </c>
      <c r="C81" s="37">
        <v>280665</v>
      </c>
      <c r="D81" s="37">
        <v>18104339</v>
      </c>
      <c r="E81" s="37">
        <v>3844</v>
      </c>
      <c r="F81" s="37">
        <v>1293072</v>
      </c>
      <c r="G81" s="37">
        <v>2804325.3</v>
      </c>
      <c r="H81" s="37">
        <v>1500</v>
      </c>
      <c r="I81" s="37">
        <v>9818288</v>
      </c>
      <c r="J81" s="91">
        <v>79028947</v>
      </c>
      <c r="K81" s="43">
        <v>183498586</v>
      </c>
    </row>
    <row r="82" spans="1:12" ht="12.75" customHeight="1">
      <c r="A82" s="75" t="s">
        <v>61</v>
      </c>
      <c r="B82" s="90">
        <v>4201988</v>
      </c>
      <c r="C82" s="37">
        <v>73985</v>
      </c>
      <c r="D82" s="37">
        <v>7882386</v>
      </c>
      <c r="E82" s="37">
        <v>0</v>
      </c>
      <c r="F82" s="37">
        <v>269618</v>
      </c>
      <c r="G82" s="37">
        <v>1025068</v>
      </c>
      <c r="H82" s="37">
        <v>2000</v>
      </c>
      <c r="I82" s="37">
        <v>1681154</v>
      </c>
      <c r="J82" s="91">
        <v>3209658</v>
      </c>
      <c r="K82" s="43">
        <v>15060214</v>
      </c>
    </row>
    <row r="83" spans="1:12" ht="12.75" customHeight="1">
      <c r="A83" s="75" t="s">
        <v>62</v>
      </c>
      <c r="B83" s="90">
        <v>7492599</v>
      </c>
      <c r="C83" s="37">
        <v>149455</v>
      </c>
      <c r="D83" s="37">
        <v>10368138</v>
      </c>
      <c r="E83" s="37">
        <v>0</v>
      </c>
      <c r="F83" s="37">
        <v>529509</v>
      </c>
      <c r="G83" s="37">
        <v>961451</v>
      </c>
      <c r="H83" s="37">
        <v>4000</v>
      </c>
      <c r="I83" s="37">
        <v>2150091</v>
      </c>
      <c r="J83" s="91">
        <v>5581206</v>
      </c>
      <c r="K83" s="43">
        <v>21501788</v>
      </c>
    </row>
    <row r="84" spans="1:12" ht="12.75" customHeight="1">
      <c r="A84" s="75" t="s">
        <v>63</v>
      </c>
      <c r="B84" s="90">
        <v>17748478</v>
      </c>
      <c r="C84" s="37">
        <v>0</v>
      </c>
      <c r="D84" s="37">
        <v>6396974</v>
      </c>
      <c r="E84" s="37">
        <v>2000</v>
      </c>
      <c r="F84" s="37">
        <v>357392</v>
      </c>
      <c r="G84" s="37">
        <v>599423</v>
      </c>
      <c r="H84" s="37">
        <v>0</v>
      </c>
      <c r="I84" s="37">
        <v>1482116</v>
      </c>
      <c r="J84" s="91">
        <v>12838795</v>
      </c>
      <c r="K84" s="43">
        <v>26829114</v>
      </c>
    </row>
    <row r="85" spans="1:12" ht="12.75" customHeight="1">
      <c r="A85" s="75" t="s">
        <v>24</v>
      </c>
      <c r="B85" s="97">
        <v>730561133.77999997</v>
      </c>
      <c r="C85" s="97">
        <v>3898956.39</v>
      </c>
      <c r="D85" s="97">
        <v>440144424.63</v>
      </c>
      <c r="E85" s="96">
        <v>2887142</v>
      </c>
      <c r="F85" s="96">
        <v>44956253.489999995</v>
      </c>
      <c r="G85" s="97">
        <v>40944653.849999994</v>
      </c>
      <c r="H85" s="70">
        <v>63652</v>
      </c>
      <c r="I85" s="96">
        <v>96914549.680000007</v>
      </c>
      <c r="J85" s="97">
        <v>545548589.45000005</v>
      </c>
      <c r="K85" s="70">
        <v>1308229397.96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65</v>
      </c>
      <c r="B89" s="66">
        <v>1378261</v>
      </c>
      <c r="C89" s="37">
        <v>16465</v>
      </c>
      <c r="D89" s="37">
        <v>1648967</v>
      </c>
      <c r="E89" s="37">
        <v>0</v>
      </c>
      <c r="F89" s="37">
        <v>251057</v>
      </c>
      <c r="G89" s="37">
        <v>119639</v>
      </c>
      <c r="H89" s="37">
        <v>0</v>
      </c>
      <c r="I89" s="37">
        <v>1234135</v>
      </c>
      <c r="J89" s="37">
        <v>2023076</v>
      </c>
      <c r="K89" s="43">
        <v>4632059</v>
      </c>
    </row>
    <row r="90" spans="1:12" ht="12.75" customHeight="1">
      <c r="A90" s="75" t="s">
        <v>66</v>
      </c>
      <c r="B90" s="70">
        <v>1390844</v>
      </c>
      <c r="C90" s="31">
        <v>4699</v>
      </c>
      <c r="D90" s="31">
        <v>431973</v>
      </c>
      <c r="E90" s="30">
        <v>0</v>
      </c>
      <c r="F90" s="30">
        <v>0</v>
      </c>
      <c r="G90" s="31">
        <v>127841.93</v>
      </c>
      <c r="H90" s="30">
        <v>0</v>
      </c>
      <c r="I90" s="37">
        <v>20749</v>
      </c>
      <c r="J90" s="31">
        <v>1086378</v>
      </c>
      <c r="K90" s="34">
        <v>1971407.93</v>
      </c>
      <c r="L90" s="1"/>
    </row>
    <row r="91" spans="1:12" ht="12.75" customHeight="1">
      <c r="A91" s="75" t="s">
        <v>24</v>
      </c>
      <c r="B91" s="70">
        <v>2769105</v>
      </c>
      <c r="C91" s="31">
        <v>21164</v>
      </c>
      <c r="D91" s="31">
        <v>2080940</v>
      </c>
      <c r="E91" s="31">
        <v>0</v>
      </c>
      <c r="F91" s="31">
        <v>251057</v>
      </c>
      <c r="G91" s="31">
        <v>247480.93</v>
      </c>
      <c r="H91" s="31">
        <v>0</v>
      </c>
      <c r="I91" s="31">
        <v>1254884</v>
      </c>
      <c r="J91" s="31">
        <v>3109454</v>
      </c>
      <c r="K91" s="31">
        <v>6603466.9299999997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v>733330238.77999997</v>
      </c>
      <c r="C93" s="31">
        <v>3920120.39</v>
      </c>
      <c r="D93" s="31">
        <v>442225364.63</v>
      </c>
      <c r="E93" s="31">
        <v>2887142</v>
      </c>
      <c r="F93" s="31">
        <v>45207310.489999995</v>
      </c>
      <c r="G93" s="31">
        <v>41192134.779999994</v>
      </c>
      <c r="H93" s="31">
        <v>63652</v>
      </c>
      <c r="I93" s="31">
        <v>98169433.680000007</v>
      </c>
      <c r="J93" s="31">
        <v>548658043.45000005</v>
      </c>
      <c r="K93" s="31">
        <v>1314832864.8900001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v>1575114960.01</v>
      </c>
      <c r="C95" s="93">
        <v>6444175.2699999996</v>
      </c>
      <c r="D95" s="93">
        <v>708257214.68999994</v>
      </c>
      <c r="E95" s="93">
        <v>5978028</v>
      </c>
      <c r="F95" s="93">
        <v>128514556.27</v>
      </c>
      <c r="G95" s="93">
        <v>119029739.44999999</v>
      </c>
      <c r="H95" s="93">
        <v>238019</v>
      </c>
      <c r="I95" s="93">
        <v>189915914.84000003</v>
      </c>
      <c r="J95" s="93">
        <f>SUM(J93,J46)</f>
        <v>1076817867.54</v>
      </c>
      <c r="K95" s="93">
        <f>SUM(K93,K46)</f>
        <v>2647185715.8800001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16 09</vt:lpstr>
      <vt:lpstr>Compare</vt:lpstr>
      <vt:lpstr>Table 16 - Financial Aid Aw 08</vt:lpstr>
      <vt:lpstr>'Table 16 09'!Print_Area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2010-09-08T14:18:34Z</cp:lastPrinted>
  <dcterms:created xsi:type="dcterms:W3CDTF">2003-06-16T19:26:51Z</dcterms:created>
  <dcterms:modified xsi:type="dcterms:W3CDTF">2010-09-08T14:21:19Z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1876765253</vt:i4>
  </property>
  <property fmtid="{D5CDD505-2E9C-101B-9397-08002B2CF9AE}" pid="3" name="_EmailSubject">
    <vt:lpwstr>Updated DHE-14 for UMC</vt:lpwstr>
  </property>
  <property fmtid="{D5CDD505-2E9C-101B-9397-08002B2CF9AE}" pid="4" name="_AuthorEmail">
    <vt:lpwstr>Teala.Sipes@dhe.mo.gov</vt:lpwstr>
  </property>
  <property fmtid="{D5CDD505-2E9C-101B-9397-08002B2CF9AE}" pid="5" name="_AuthorEmailDisplayName">
    <vt:lpwstr>Sipes, Teala</vt:lpwstr>
  </property>
  <property fmtid="{D5CDD505-2E9C-101B-9397-08002B2CF9AE}" pid="6" name="_ReviewingToolsShownOnce">
    <vt:lpwstr/>
  </property>
</Properties>
</file>