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15" yWindow="165" windowWidth="12120" windowHeight="9090"/>
  </bookViews>
  <sheets>
    <sheet name="Table 109 - Hist Trend in " sheetId="1" r:id="rId1"/>
  </sheets>
  <definedNames>
    <definedName name="_xlnm.Print_Area" localSheetId="0">'Table 109 - Hist Trend in '!$A$1:$AD$31</definedName>
  </definedNames>
  <calcPr calcId="125725"/>
</workbook>
</file>

<file path=xl/calcChain.xml><?xml version="1.0" encoding="utf-8"?>
<calcChain xmlns="http://schemas.openxmlformats.org/spreadsheetml/2006/main">
  <c r="AD30" i="1"/>
  <c r="AC30"/>
  <c r="AB30"/>
  <c r="D26"/>
  <c r="D30" s="1"/>
  <c r="E26"/>
  <c r="E30" s="1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Z26"/>
  <c r="Z30"/>
  <c r="AA26"/>
  <c r="AA30"/>
  <c r="C26"/>
  <c r="C30"/>
  <c r="Y27"/>
  <c r="Y26" s="1"/>
  <c r="Y25"/>
  <c r="Y24"/>
  <c r="Y23"/>
  <c r="Y22"/>
  <c r="Y21"/>
  <c r="Y20"/>
  <c r="Y19"/>
  <c r="Y18"/>
  <c r="Y17"/>
  <c r="Y16"/>
  <c r="Y14"/>
  <c r="Y13"/>
  <c r="Y12"/>
  <c r="Y10"/>
  <c r="Y9"/>
  <c r="Y30" s="1"/>
</calcChain>
</file>

<file path=xl/sharedStrings.xml><?xml version="1.0" encoding="utf-8"?>
<sst xmlns="http://schemas.openxmlformats.org/spreadsheetml/2006/main" count="77" uniqueCount="76">
  <si>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</si>
  <si>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</si>
  <si>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</si>
  <si>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</si>
  <si>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</si>
  <si>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</si>
  <si>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</si>
  <si>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</si>
  <si>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</si>
  <si>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</si>
  <si>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</si>
  <si>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</si>
  <si>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</si>
  <si>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</si>
  <si>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</si>
  <si>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</si>
  <si>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</si>
  <si>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</si>
  <si>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</si>
  <si>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</si>
  <si>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</si>
  <si>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</si>
  <si>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</si>
  <si>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</si>
  <si>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</si>
  <si>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</si>
  <si>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</si>
  <si>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</si>
  <si>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</si>
  <si>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</si>
  <si>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</si>
  <si>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</si>
  <si>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</si>
  <si>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</si>
  <si>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</si>
  <si>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</si>
  <si>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</si>
  <si>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</si>
  <si>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</si>
  <si>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</si>
  <si>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</si>
  <si>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</si>
  <si>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</si>
  <si>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</si>
  <si>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</si>
  <si>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</si>
  <si>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</si>
  <si>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</si>
  <si>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</si>
  <si>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</si>
  <si>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</si>
  <si>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</si>
  <si>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</si>
  <si>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</si>
  <si>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</si>
  <si>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</si>
  <si>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</si>
  <si>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</si>
  <si>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</si>
  <si>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</si>
  <si>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</si>
  <si>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</si>
  <si>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</si>
  <si>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</si>
  <si>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DOCTORAL DEGREES CONFERRED BY PUBLIC AND </t>
  </si>
  <si>
    <t>FY03</t>
  </si>
  <si>
    <t>TABLE 109</t>
  </si>
  <si>
    <t>FY04</t>
  </si>
  <si>
    <t>FY05</t>
  </si>
  <si>
    <t>FY06</t>
  </si>
  <si>
    <t>OTHER</t>
  </si>
  <si>
    <t>FY07</t>
  </si>
  <si>
    <t>FY08</t>
  </si>
  <si>
    <t>FY09</t>
  </si>
  <si>
    <t>INDEPENDENT INSTITUTIONS, BY DISCIPLINE AREAS, FY 1981, FY 2004-FY 2009</t>
  </si>
  <si>
    <t>.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</si>
</sst>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2" fillId="2" borderId="10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9" xfId="0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2" borderId="0" xfId="0" applyFont="1" applyFill="1" applyBorder="1" applyAlignment="1"/>
    <xf numFmtId="0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O8125"/>
  <sheetViews>
    <sheetView tabSelected="1" showOutlineSymbols="0" view="pageBreakPreview" zoomScaleNormal="100" zoomScaleSheetLayoutView="100" workbookViewId="0">
      <selection activeCell="AF6" sqref="AF6"/>
    </sheetView>
  </sheetViews>
  <sheetFormatPr defaultColWidth="9.75" defaultRowHeight="15.75"/>
  <cols>
    <col min="1" max="1" width="2.75" style="2" customWidth="1"/>
    <col min="2" max="2" width="16.75" style="2" customWidth="1"/>
    <col min="3" max="3" width="5.625" style="2" customWidth="1"/>
    <col min="4" max="24" width="5.625" style="2" hidden="1" customWidth="1"/>
    <col min="25" max="26" width="5.625" style="2" customWidth="1"/>
    <col min="27" max="27" width="5.375" style="2" customWidth="1"/>
    <col min="28" max="29" width="5.625" style="2" customWidth="1"/>
    <col min="30" max="30" width="4.125" style="2" bestFit="1" customWidth="1"/>
    <col min="31" max="249" width="9.75" style="2" customWidth="1"/>
    <col min="250" max="16384" width="9.75" style="3"/>
  </cols>
  <sheetData>
    <row r="1" spans="1:249" ht="12.75" customHeight="1">
      <c r="A1" s="1" t="s">
        <v>66</v>
      </c>
    </row>
    <row r="2" spans="1:249" ht="12.75" customHeight="1">
      <c r="A2" s="4" t="s">
        <v>64</v>
      </c>
    </row>
    <row r="3" spans="1:249" ht="12.75" customHeight="1">
      <c r="A3" s="1" t="s">
        <v>74</v>
      </c>
    </row>
    <row r="4" spans="1:249" ht="12.75" customHeight="1" thickBot="1">
      <c r="AB4" s="5"/>
      <c r="AC4" s="5"/>
      <c r="AD4" s="5"/>
    </row>
    <row r="5" spans="1:249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"/>
      <c r="U5" s="6"/>
      <c r="V5" s="6"/>
      <c r="W5" s="6"/>
      <c r="X5" s="6"/>
      <c r="Y5" s="6"/>
      <c r="Z5" s="6"/>
      <c r="AA5" s="6"/>
    </row>
    <row r="6" spans="1:249" ht="12.75" customHeight="1">
      <c r="C6" s="9" t="s">
        <v>0</v>
      </c>
      <c r="D6" s="10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11" t="s">
        <v>17</v>
      </c>
      <c r="U6" s="12" t="s">
        <v>18</v>
      </c>
      <c r="V6" s="12" t="s">
        <v>19</v>
      </c>
      <c r="W6" s="13" t="s">
        <v>63</v>
      </c>
      <c r="X6" s="13" t="s">
        <v>65</v>
      </c>
      <c r="Y6" s="13" t="s">
        <v>67</v>
      </c>
      <c r="Z6" s="13" t="s">
        <v>68</v>
      </c>
      <c r="AA6" s="13" t="s">
        <v>69</v>
      </c>
      <c r="AB6" s="14" t="s">
        <v>71</v>
      </c>
      <c r="AC6" s="14" t="s">
        <v>72</v>
      </c>
      <c r="AD6" s="14" t="s">
        <v>73</v>
      </c>
    </row>
    <row r="7" spans="1:249" ht="12.75" customHeight="1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7"/>
      <c r="U7" s="15"/>
      <c r="V7" s="15"/>
    </row>
    <row r="8" spans="1:249" ht="12.75" customHeight="1">
      <c r="A8" s="4" t="s">
        <v>59</v>
      </c>
      <c r="D8" s="18"/>
      <c r="T8" s="19"/>
    </row>
    <row r="9" spans="1:249" ht="12.75" customHeight="1">
      <c r="A9" s="4" t="s">
        <v>20</v>
      </c>
      <c r="B9" s="4" t="s">
        <v>21</v>
      </c>
      <c r="C9" s="20">
        <v>17</v>
      </c>
      <c r="D9" s="21">
        <v>21</v>
      </c>
      <c r="E9" s="20">
        <v>19</v>
      </c>
      <c r="F9" s="20">
        <v>28</v>
      </c>
      <c r="G9" s="20">
        <v>34</v>
      </c>
      <c r="H9" s="20">
        <v>26</v>
      </c>
      <c r="I9" s="20">
        <v>21</v>
      </c>
      <c r="J9" s="20">
        <v>19</v>
      </c>
      <c r="K9" s="20">
        <v>27</v>
      </c>
      <c r="L9" s="20">
        <v>42</v>
      </c>
      <c r="M9" s="2">
        <v>18</v>
      </c>
      <c r="N9" s="2">
        <v>32</v>
      </c>
      <c r="O9" s="2">
        <v>22</v>
      </c>
      <c r="P9" s="2">
        <v>22</v>
      </c>
      <c r="Q9" s="2">
        <v>20</v>
      </c>
      <c r="R9" s="2">
        <v>25</v>
      </c>
      <c r="S9" s="2">
        <v>19</v>
      </c>
      <c r="T9" s="19">
        <v>18</v>
      </c>
      <c r="U9" s="2">
        <v>19</v>
      </c>
      <c r="V9" s="2">
        <v>25</v>
      </c>
      <c r="W9" s="2">
        <v>20</v>
      </c>
      <c r="X9" s="2">
        <v>18</v>
      </c>
      <c r="Y9" s="2">
        <f>3+5+2+5+2</f>
        <v>17</v>
      </c>
      <c r="Z9" s="2">
        <v>18</v>
      </c>
      <c r="AA9" s="2">
        <v>14</v>
      </c>
      <c r="AB9" s="2">
        <v>17</v>
      </c>
      <c r="AC9" s="2">
        <v>11</v>
      </c>
      <c r="AD9" s="25">
        <v>22</v>
      </c>
      <c r="IN9" s="3"/>
      <c r="IO9" s="3"/>
    </row>
    <row r="10" spans="1:249" ht="12.75" customHeight="1">
      <c r="A10" s="4" t="s">
        <v>22</v>
      </c>
      <c r="B10" s="4" t="s">
        <v>23</v>
      </c>
      <c r="C10" s="20">
        <v>14</v>
      </c>
      <c r="D10" s="21">
        <v>23</v>
      </c>
      <c r="E10" s="20">
        <v>16</v>
      </c>
      <c r="F10" s="20">
        <v>22</v>
      </c>
      <c r="G10" s="20">
        <v>12</v>
      </c>
      <c r="H10" s="20">
        <v>8</v>
      </c>
      <c r="I10" s="20">
        <v>6</v>
      </c>
      <c r="J10" s="20">
        <v>3</v>
      </c>
      <c r="K10" s="20">
        <v>12</v>
      </c>
      <c r="L10" s="20">
        <v>8</v>
      </c>
      <c r="M10" s="2">
        <v>23</v>
      </c>
      <c r="N10" s="2">
        <v>25</v>
      </c>
      <c r="O10" s="2">
        <v>24</v>
      </c>
      <c r="P10" s="2">
        <v>14</v>
      </c>
      <c r="Q10" s="2">
        <v>22</v>
      </c>
      <c r="R10" s="2">
        <v>31</v>
      </c>
      <c r="S10" s="2">
        <v>24</v>
      </c>
      <c r="T10" s="19">
        <v>24</v>
      </c>
      <c r="U10" s="2">
        <v>12</v>
      </c>
      <c r="V10" s="2">
        <v>26</v>
      </c>
      <c r="W10" s="2">
        <v>23</v>
      </c>
      <c r="X10" s="2">
        <v>24</v>
      </c>
      <c r="Y10" s="2">
        <f>6+2+1+3+7+14</f>
        <v>33</v>
      </c>
      <c r="Z10" s="2">
        <v>23</v>
      </c>
      <c r="AA10" s="2">
        <v>19</v>
      </c>
      <c r="AB10" s="2">
        <v>40</v>
      </c>
      <c r="AC10" s="2">
        <v>21</v>
      </c>
      <c r="AD10" s="25">
        <v>26</v>
      </c>
      <c r="IN10" s="3"/>
      <c r="IO10" s="3"/>
    </row>
    <row r="11" spans="1:249" ht="12.75" customHeight="1">
      <c r="A11" s="4" t="s">
        <v>24</v>
      </c>
      <c r="B11" s="4" t="s">
        <v>25</v>
      </c>
      <c r="C11" s="20">
        <v>3</v>
      </c>
      <c r="D11" s="21">
        <v>4</v>
      </c>
      <c r="E11" s="20">
        <v>1</v>
      </c>
      <c r="F11" s="20">
        <v>5</v>
      </c>
      <c r="G11" s="20">
        <v>6</v>
      </c>
      <c r="H11" s="20">
        <v>6</v>
      </c>
      <c r="I11" s="20">
        <v>6</v>
      </c>
      <c r="J11" s="20">
        <v>8</v>
      </c>
      <c r="K11" s="20">
        <v>3</v>
      </c>
      <c r="L11" s="20">
        <v>2</v>
      </c>
      <c r="M11" s="2">
        <v>4</v>
      </c>
      <c r="N11" s="2">
        <v>4</v>
      </c>
      <c r="O11" s="2">
        <v>8</v>
      </c>
      <c r="P11" s="2">
        <v>11</v>
      </c>
      <c r="Q11" s="2">
        <v>7</v>
      </c>
      <c r="R11" s="2">
        <v>15</v>
      </c>
      <c r="S11" s="2">
        <v>7</v>
      </c>
      <c r="T11" s="19">
        <v>8</v>
      </c>
      <c r="U11" s="2">
        <v>5</v>
      </c>
      <c r="V11" s="2">
        <v>13</v>
      </c>
      <c r="W11" s="2">
        <v>13</v>
      </c>
      <c r="X11" s="2">
        <v>17</v>
      </c>
      <c r="Y11" s="2">
        <v>18</v>
      </c>
      <c r="Z11" s="2">
        <v>16</v>
      </c>
      <c r="AA11" s="2">
        <v>20</v>
      </c>
      <c r="AB11" s="2">
        <v>8</v>
      </c>
      <c r="AC11" s="2">
        <v>20</v>
      </c>
      <c r="AD11" s="25">
        <v>12</v>
      </c>
      <c r="IN11" s="3"/>
      <c r="IO11" s="3"/>
    </row>
    <row r="12" spans="1:249" ht="12.75" customHeight="1">
      <c r="A12" s="4" t="s">
        <v>26</v>
      </c>
      <c r="B12" s="4" t="s">
        <v>27</v>
      </c>
      <c r="C12" s="20">
        <v>3</v>
      </c>
      <c r="D12" s="21">
        <v>1</v>
      </c>
      <c r="E12" s="20">
        <v>2</v>
      </c>
      <c r="F12" s="20">
        <v>2</v>
      </c>
      <c r="G12" s="20">
        <v>2</v>
      </c>
      <c r="H12" s="20">
        <v>1</v>
      </c>
      <c r="I12" s="20">
        <v>6</v>
      </c>
      <c r="J12" s="20">
        <v>3</v>
      </c>
      <c r="K12" s="20">
        <v>7</v>
      </c>
      <c r="L12" s="20">
        <v>9</v>
      </c>
      <c r="M12" s="2">
        <v>7</v>
      </c>
      <c r="N12" s="2">
        <v>4</v>
      </c>
      <c r="O12" s="2">
        <v>10</v>
      </c>
      <c r="P12" s="2">
        <v>7</v>
      </c>
      <c r="Q12" s="2">
        <v>5</v>
      </c>
      <c r="R12" s="2">
        <v>4</v>
      </c>
      <c r="S12" s="2">
        <v>6</v>
      </c>
      <c r="T12" s="19">
        <v>6</v>
      </c>
      <c r="U12" s="2">
        <v>8</v>
      </c>
      <c r="V12" s="2">
        <v>7</v>
      </c>
      <c r="W12" s="2">
        <v>4</v>
      </c>
      <c r="X12" s="2">
        <v>11</v>
      </c>
      <c r="Y12" s="2">
        <f>3+3</f>
        <v>6</v>
      </c>
      <c r="Z12" s="2">
        <v>11</v>
      </c>
      <c r="AA12" s="2">
        <v>13</v>
      </c>
      <c r="AB12" s="2">
        <v>19</v>
      </c>
      <c r="AC12" s="2">
        <v>11</v>
      </c>
      <c r="AD12" s="25">
        <v>21</v>
      </c>
      <c r="IN12" s="3"/>
      <c r="IO12" s="3"/>
    </row>
    <row r="13" spans="1:249" ht="12.75" customHeight="1">
      <c r="A13" s="4" t="s">
        <v>28</v>
      </c>
      <c r="B13" s="4" t="s">
        <v>29</v>
      </c>
      <c r="C13" s="20">
        <v>185</v>
      </c>
      <c r="D13" s="21">
        <v>160</v>
      </c>
      <c r="E13" s="20">
        <v>178</v>
      </c>
      <c r="F13" s="20">
        <v>173</v>
      </c>
      <c r="G13" s="20">
        <v>142</v>
      </c>
      <c r="H13" s="20">
        <v>149</v>
      </c>
      <c r="I13" s="20">
        <v>121</v>
      </c>
      <c r="J13" s="20">
        <v>116</v>
      </c>
      <c r="K13" s="20">
        <v>146</v>
      </c>
      <c r="L13" s="20">
        <v>129</v>
      </c>
      <c r="M13" s="2">
        <v>138</v>
      </c>
      <c r="N13" s="2">
        <v>169</v>
      </c>
      <c r="O13" s="2">
        <v>164</v>
      </c>
      <c r="P13" s="2">
        <v>145</v>
      </c>
      <c r="Q13" s="2">
        <v>127</v>
      </c>
      <c r="R13" s="2">
        <v>122</v>
      </c>
      <c r="S13" s="2">
        <v>143</v>
      </c>
      <c r="T13" s="19">
        <v>137</v>
      </c>
      <c r="U13" s="2">
        <v>134</v>
      </c>
      <c r="V13" s="2">
        <v>145</v>
      </c>
      <c r="W13" s="2">
        <v>137</v>
      </c>
      <c r="X13" s="2">
        <v>176</v>
      </c>
      <c r="Y13" s="2">
        <f>1+16+3+22+5+17+2+1+3+4+15+10+18+25+7+6</f>
        <v>155</v>
      </c>
      <c r="Z13" s="2">
        <v>175</v>
      </c>
      <c r="AA13" s="2">
        <v>150</v>
      </c>
      <c r="AB13" s="2">
        <v>190</v>
      </c>
      <c r="AC13" s="2">
        <v>210</v>
      </c>
      <c r="AD13" s="25">
        <v>259</v>
      </c>
      <c r="IN13" s="3"/>
      <c r="IO13" s="3"/>
    </row>
    <row r="14" spans="1:249" ht="12.75" customHeight="1">
      <c r="A14" s="4" t="s">
        <v>30</v>
      </c>
      <c r="B14" s="4" t="s">
        <v>31</v>
      </c>
      <c r="C14" s="20">
        <v>50</v>
      </c>
      <c r="D14" s="21">
        <v>32</v>
      </c>
      <c r="E14" s="20">
        <v>54</v>
      </c>
      <c r="F14" s="20">
        <v>42</v>
      </c>
      <c r="G14" s="20">
        <v>43</v>
      </c>
      <c r="H14" s="20">
        <v>54</v>
      </c>
      <c r="I14" s="20">
        <v>54</v>
      </c>
      <c r="J14" s="20">
        <v>64</v>
      </c>
      <c r="K14" s="20">
        <v>68</v>
      </c>
      <c r="L14" s="20">
        <v>73</v>
      </c>
      <c r="M14" s="2">
        <v>75</v>
      </c>
      <c r="N14" s="2">
        <v>97</v>
      </c>
      <c r="O14" s="2">
        <v>83</v>
      </c>
      <c r="P14" s="2">
        <v>97</v>
      </c>
      <c r="Q14" s="2">
        <v>98</v>
      </c>
      <c r="R14" s="2">
        <v>105</v>
      </c>
      <c r="S14" s="2">
        <v>94</v>
      </c>
      <c r="T14" s="19">
        <v>62</v>
      </c>
      <c r="U14" s="2">
        <v>72</v>
      </c>
      <c r="V14" s="2">
        <v>66</v>
      </c>
      <c r="W14" s="2">
        <v>64</v>
      </c>
      <c r="X14" s="2">
        <v>76</v>
      </c>
      <c r="Y14" s="2">
        <f>3+1+1+1+3+4+2+9+1+7+1+6+3+2+7+3+2+1+2+4+1+3+5+1</f>
        <v>73</v>
      </c>
      <c r="Z14" s="2">
        <v>102</v>
      </c>
      <c r="AA14" s="2">
        <v>117</v>
      </c>
      <c r="AB14" s="2">
        <v>110</v>
      </c>
      <c r="AC14" s="2">
        <v>117</v>
      </c>
      <c r="AD14" s="25">
        <v>90</v>
      </c>
      <c r="IN14" s="3"/>
      <c r="IO14" s="3"/>
    </row>
    <row r="15" spans="1:249" ht="12.75" customHeight="1">
      <c r="A15" s="4" t="s">
        <v>32</v>
      </c>
      <c r="B15" s="1" t="s">
        <v>60</v>
      </c>
      <c r="C15" s="20">
        <v>0</v>
      </c>
      <c r="D15" s="21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19">
        <v>0</v>
      </c>
      <c r="U15" s="2">
        <v>0</v>
      </c>
      <c r="V15" s="2">
        <v>0</v>
      </c>
      <c r="W15" s="2">
        <v>0</v>
      </c>
      <c r="X15" s="2">
        <v>7</v>
      </c>
      <c r="Y15" s="2">
        <v>0</v>
      </c>
      <c r="Z15" s="2">
        <v>0</v>
      </c>
      <c r="AA15" s="2">
        <v>0</v>
      </c>
      <c r="AB15" s="2">
        <v>0</v>
      </c>
      <c r="AC15" s="2">
        <v>8</v>
      </c>
      <c r="AD15" s="4" t="s">
        <v>75</v>
      </c>
      <c r="IN15" s="3"/>
      <c r="IO15" s="3"/>
    </row>
    <row r="16" spans="1:249" ht="12.75" customHeight="1">
      <c r="A16" s="4" t="s">
        <v>33</v>
      </c>
      <c r="B16" s="4" t="s">
        <v>34</v>
      </c>
      <c r="C16" s="20">
        <v>11</v>
      </c>
      <c r="D16" s="21">
        <v>17</v>
      </c>
      <c r="E16" s="20">
        <v>13</v>
      </c>
      <c r="F16" s="20">
        <v>11</v>
      </c>
      <c r="G16" s="20">
        <v>15</v>
      </c>
      <c r="H16" s="20">
        <v>10</v>
      </c>
      <c r="I16" s="20">
        <v>12</v>
      </c>
      <c r="J16" s="20">
        <v>14</v>
      </c>
      <c r="K16" s="20">
        <v>16</v>
      </c>
      <c r="L16" s="20">
        <v>18</v>
      </c>
      <c r="M16" s="2">
        <v>11</v>
      </c>
      <c r="N16" s="2">
        <v>13</v>
      </c>
      <c r="O16" s="2">
        <v>17</v>
      </c>
      <c r="P16" s="2">
        <v>10</v>
      </c>
      <c r="Q16" s="18">
        <v>7</v>
      </c>
      <c r="R16" s="2">
        <v>10</v>
      </c>
      <c r="S16" s="2">
        <v>19</v>
      </c>
      <c r="T16" s="19">
        <v>22</v>
      </c>
      <c r="U16" s="2">
        <v>21</v>
      </c>
      <c r="V16" s="2">
        <v>26</v>
      </c>
      <c r="W16" s="2">
        <v>14</v>
      </c>
      <c r="X16" s="2">
        <v>17</v>
      </c>
      <c r="Y16" s="2">
        <f>2+16+1+1+1</f>
        <v>21</v>
      </c>
      <c r="Z16" s="2">
        <v>13</v>
      </c>
      <c r="AA16" s="2">
        <v>12</v>
      </c>
      <c r="AB16" s="2">
        <v>20</v>
      </c>
      <c r="AC16" s="2">
        <v>12</v>
      </c>
      <c r="AD16" s="25">
        <v>27</v>
      </c>
      <c r="IN16" s="3"/>
      <c r="IO16" s="3"/>
    </row>
    <row r="17" spans="1:249" ht="12.75" customHeight="1">
      <c r="A17" s="4" t="s">
        <v>35</v>
      </c>
      <c r="B17" s="4" t="s">
        <v>36</v>
      </c>
      <c r="C17" s="20">
        <v>8</v>
      </c>
      <c r="D17" s="21">
        <v>5</v>
      </c>
      <c r="E17" s="20">
        <v>10</v>
      </c>
      <c r="F17" s="20">
        <v>10</v>
      </c>
      <c r="G17" s="20">
        <v>9</v>
      </c>
      <c r="H17" s="20">
        <v>7</v>
      </c>
      <c r="I17" s="20">
        <v>8</v>
      </c>
      <c r="J17" s="20">
        <v>12</v>
      </c>
      <c r="K17" s="20">
        <v>7</v>
      </c>
      <c r="L17" s="20">
        <v>4</v>
      </c>
      <c r="M17" s="2">
        <v>4</v>
      </c>
      <c r="N17" s="2">
        <v>12</v>
      </c>
      <c r="O17" s="2">
        <v>6</v>
      </c>
      <c r="P17" s="2">
        <v>17</v>
      </c>
      <c r="Q17" s="18">
        <v>4</v>
      </c>
      <c r="R17" s="2">
        <v>9</v>
      </c>
      <c r="S17" s="2">
        <v>10</v>
      </c>
      <c r="T17" s="19">
        <v>16</v>
      </c>
      <c r="U17" s="2">
        <v>21</v>
      </c>
      <c r="V17" s="2">
        <v>11</v>
      </c>
      <c r="W17" s="2">
        <v>12</v>
      </c>
      <c r="X17" s="2">
        <v>13</v>
      </c>
      <c r="Y17" s="2">
        <f>4+3+2+8+2</f>
        <v>19</v>
      </c>
      <c r="Z17" s="2">
        <v>11</v>
      </c>
      <c r="AA17" s="2">
        <v>12</v>
      </c>
      <c r="AB17" s="2">
        <v>12</v>
      </c>
      <c r="AC17" s="2">
        <v>15</v>
      </c>
      <c r="AD17" s="25">
        <v>4</v>
      </c>
      <c r="IN17" s="3"/>
      <c r="IO17" s="3"/>
    </row>
    <row r="18" spans="1:249" ht="12.75" customHeight="1">
      <c r="A18" s="4" t="s">
        <v>37</v>
      </c>
      <c r="B18" s="4" t="s">
        <v>38</v>
      </c>
      <c r="C18" s="20">
        <v>4</v>
      </c>
      <c r="D18" s="21">
        <v>3</v>
      </c>
      <c r="E18" s="20">
        <v>6</v>
      </c>
      <c r="F18" s="20">
        <v>15</v>
      </c>
      <c r="G18" s="20">
        <v>12</v>
      </c>
      <c r="H18" s="20">
        <v>11</v>
      </c>
      <c r="I18" s="20">
        <v>11</v>
      </c>
      <c r="J18" s="20">
        <v>14</v>
      </c>
      <c r="K18" s="20">
        <v>18</v>
      </c>
      <c r="L18" s="20">
        <v>15</v>
      </c>
      <c r="M18" s="2">
        <v>18</v>
      </c>
      <c r="N18" s="2">
        <v>19</v>
      </c>
      <c r="O18" s="2">
        <v>22</v>
      </c>
      <c r="P18" s="2">
        <v>15</v>
      </c>
      <c r="Q18" s="18">
        <v>12</v>
      </c>
      <c r="R18" s="2">
        <v>16</v>
      </c>
      <c r="S18" s="2">
        <v>21</v>
      </c>
      <c r="T18" s="19">
        <v>30</v>
      </c>
      <c r="U18" s="2">
        <v>26</v>
      </c>
      <c r="V18" s="2">
        <v>45</v>
      </c>
      <c r="W18" s="2">
        <v>35</v>
      </c>
      <c r="X18" s="2">
        <v>40</v>
      </c>
      <c r="Y18" s="2">
        <f>3+1+1+1+1+1+3+7+4+10+2+1+7+9+36+1</f>
        <v>88</v>
      </c>
      <c r="Z18" s="2">
        <v>104</v>
      </c>
      <c r="AA18" s="2">
        <v>134</v>
      </c>
      <c r="AB18" s="2">
        <v>177</v>
      </c>
      <c r="AC18" s="2">
        <v>150</v>
      </c>
      <c r="AD18" s="25">
        <v>64</v>
      </c>
      <c r="IN18" s="3"/>
      <c r="IO18" s="3"/>
    </row>
    <row r="19" spans="1:249" ht="12.75" customHeight="1">
      <c r="A19" s="4" t="s">
        <v>39</v>
      </c>
      <c r="B19" s="4" t="s">
        <v>40</v>
      </c>
      <c r="C19" s="20">
        <v>2</v>
      </c>
      <c r="D19" s="21">
        <v>6</v>
      </c>
      <c r="E19" s="20">
        <v>5</v>
      </c>
      <c r="F19" s="20">
        <v>4</v>
      </c>
      <c r="G19" s="20">
        <v>3</v>
      </c>
      <c r="H19" s="20">
        <v>2</v>
      </c>
      <c r="I19" s="20">
        <v>6</v>
      </c>
      <c r="J19" s="20">
        <v>9</v>
      </c>
      <c r="K19" s="20">
        <v>3</v>
      </c>
      <c r="L19" s="20">
        <v>1</v>
      </c>
      <c r="M19" s="2">
        <v>4</v>
      </c>
      <c r="N19" s="2">
        <v>1</v>
      </c>
      <c r="O19" s="2">
        <v>8</v>
      </c>
      <c r="P19" s="2">
        <v>5</v>
      </c>
      <c r="Q19" s="18">
        <v>3</v>
      </c>
      <c r="R19" s="2">
        <v>5</v>
      </c>
      <c r="S19" s="2">
        <v>6</v>
      </c>
      <c r="T19" s="19">
        <v>6</v>
      </c>
      <c r="U19" s="2">
        <v>4</v>
      </c>
      <c r="V19" s="2">
        <v>11</v>
      </c>
      <c r="W19" s="2">
        <v>5</v>
      </c>
      <c r="X19" s="2">
        <v>10</v>
      </c>
      <c r="Y19" s="2">
        <f>1+1+3+1</f>
        <v>6</v>
      </c>
      <c r="Z19" s="2">
        <v>3</v>
      </c>
      <c r="AA19" s="2">
        <v>4</v>
      </c>
      <c r="AB19" s="2">
        <v>5</v>
      </c>
      <c r="AC19" s="2">
        <v>4</v>
      </c>
      <c r="AD19" s="25">
        <v>8</v>
      </c>
      <c r="IN19" s="3"/>
      <c r="IO19" s="3"/>
    </row>
    <row r="20" spans="1:249" ht="12.75" customHeight="1">
      <c r="A20" s="4" t="s">
        <v>41</v>
      </c>
      <c r="B20" s="4" t="s">
        <v>42</v>
      </c>
      <c r="C20" s="20">
        <v>13</v>
      </c>
      <c r="D20" s="21">
        <v>18</v>
      </c>
      <c r="E20" s="20">
        <v>22</v>
      </c>
      <c r="F20" s="20">
        <v>29</v>
      </c>
      <c r="G20" s="20">
        <v>27</v>
      </c>
      <c r="H20" s="20">
        <v>33</v>
      </c>
      <c r="I20" s="20">
        <v>19</v>
      </c>
      <c r="J20" s="20">
        <v>16</v>
      </c>
      <c r="K20" s="20">
        <v>20</v>
      </c>
      <c r="L20" s="20">
        <v>30</v>
      </c>
      <c r="M20" s="2">
        <v>31</v>
      </c>
      <c r="N20" s="2">
        <v>33</v>
      </c>
      <c r="O20" s="2">
        <v>25</v>
      </c>
      <c r="P20" s="2">
        <v>34</v>
      </c>
      <c r="Q20" s="18">
        <v>42</v>
      </c>
      <c r="R20" s="2">
        <v>56</v>
      </c>
      <c r="S20" s="2">
        <v>44</v>
      </c>
      <c r="T20" s="19">
        <v>64</v>
      </c>
      <c r="U20" s="2">
        <v>81</v>
      </c>
      <c r="V20" s="2">
        <v>77</v>
      </c>
      <c r="W20" s="2">
        <v>76</v>
      </c>
      <c r="X20" s="2">
        <v>74</v>
      </c>
      <c r="Y20" s="2">
        <f>2+18+15+14+5+5+5+9+2+2</f>
        <v>77</v>
      </c>
      <c r="Z20" s="2">
        <v>78</v>
      </c>
      <c r="AA20" s="2">
        <v>43</v>
      </c>
      <c r="AB20" s="2">
        <v>26</v>
      </c>
      <c r="AC20" s="2">
        <v>38</v>
      </c>
      <c r="AD20" s="25">
        <v>91</v>
      </c>
      <c r="IN20" s="3"/>
      <c r="IO20" s="3"/>
    </row>
    <row r="21" spans="1:249" ht="12.75" customHeight="1">
      <c r="A21" s="4" t="s">
        <v>43</v>
      </c>
      <c r="B21" s="4" t="s">
        <v>44</v>
      </c>
      <c r="C21" s="20">
        <v>67</v>
      </c>
      <c r="D21" s="21">
        <v>80</v>
      </c>
      <c r="E21" s="20">
        <v>50</v>
      </c>
      <c r="F21" s="20">
        <v>50</v>
      </c>
      <c r="G21" s="20">
        <v>54</v>
      </c>
      <c r="H21" s="20">
        <v>52</v>
      </c>
      <c r="I21" s="20">
        <v>46</v>
      </c>
      <c r="J21" s="20">
        <v>50</v>
      </c>
      <c r="K21" s="20">
        <v>66</v>
      </c>
      <c r="L21" s="20">
        <v>69</v>
      </c>
      <c r="M21" s="2">
        <v>65</v>
      </c>
      <c r="N21" s="2">
        <v>85</v>
      </c>
      <c r="O21" s="2">
        <v>79</v>
      </c>
      <c r="P21" s="2">
        <v>102</v>
      </c>
      <c r="Q21" s="18">
        <v>86</v>
      </c>
      <c r="R21" s="2">
        <v>73</v>
      </c>
      <c r="S21" s="2">
        <v>104</v>
      </c>
      <c r="T21" s="19">
        <v>109</v>
      </c>
      <c r="U21" s="2">
        <v>109</v>
      </c>
      <c r="V21" s="2">
        <v>103</v>
      </c>
      <c r="W21" s="2">
        <v>100</v>
      </c>
      <c r="X21" s="2">
        <v>106</v>
      </c>
      <c r="Y21" s="2">
        <f>8+5+5+1+2+2+7+2+3+1+3+1+10+6+5+4+4+13+11+4+6+1</f>
        <v>104</v>
      </c>
      <c r="Z21" s="2">
        <v>120</v>
      </c>
      <c r="AA21" s="2">
        <v>107</v>
      </c>
      <c r="AB21" s="2">
        <v>131</v>
      </c>
      <c r="AC21" s="2">
        <v>142</v>
      </c>
      <c r="AD21" s="25">
        <v>129</v>
      </c>
      <c r="IN21" s="3"/>
      <c r="IO21" s="3"/>
    </row>
    <row r="22" spans="1:249" ht="12.75" customHeight="1">
      <c r="A22" s="4" t="s">
        <v>45</v>
      </c>
      <c r="B22" s="4" t="s">
        <v>46</v>
      </c>
      <c r="C22" s="20">
        <v>15</v>
      </c>
      <c r="D22" s="21">
        <v>15</v>
      </c>
      <c r="E22" s="20">
        <v>16</v>
      </c>
      <c r="F22" s="20">
        <v>7</v>
      </c>
      <c r="G22" s="20">
        <v>5</v>
      </c>
      <c r="H22" s="20">
        <v>13</v>
      </c>
      <c r="I22" s="20">
        <v>11</v>
      </c>
      <c r="J22" s="20">
        <v>9</v>
      </c>
      <c r="K22" s="20">
        <v>10</v>
      </c>
      <c r="L22" s="20">
        <v>8</v>
      </c>
      <c r="M22" s="2">
        <v>17</v>
      </c>
      <c r="N22" s="2">
        <v>16</v>
      </c>
      <c r="O22" s="2">
        <v>10</v>
      </c>
      <c r="P22" s="2">
        <v>9</v>
      </c>
      <c r="Q22" s="18">
        <v>11</v>
      </c>
      <c r="R22" s="2">
        <v>17</v>
      </c>
      <c r="S22" s="2">
        <v>23</v>
      </c>
      <c r="T22" s="19">
        <v>16</v>
      </c>
      <c r="U22" s="2">
        <v>18</v>
      </c>
      <c r="V22" s="2">
        <v>10</v>
      </c>
      <c r="W22" s="2">
        <v>14</v>
      </c>
      <c r="X22" s="2">
        <v>10</v>
      </c>
      <c r="Y22" s="2">
        <f>3+4+1+4</f>
        <v>12</v>
      </c>
      <c r="Z22" s="2">
        <v>15</v>
      </c>
      <c r="AA22" s="2">
        <v>23</v>
      </c>
      <c r="AB22" s="2">
        <v>24</v>
      </c>
      <c r="AC22" s="2">
        <v>21</v>
      </c>
      <c r="AD22" s="25">
        <v>25</v>
      </c>
      <c r="IN22" s="3"/>
      <c r="IO22" s="3"/>
    </row>
    <row r="23" spans="1:249" ht="12.75" customHeight="1">
      <c r="A23" s="4" t="s">
        <v>47</v>
      </c>
      <c r="B23" s="4" t="s">
        <v>48</v>
      </c>
      <c r="C23" s="20">
        <v>39</v>
      </c>
      <c r="D23" s="21">
        <v>55</v>
      </c>
      <c r="E23" s="20">
        <v>24</v>
      </c>
      <c r="F23" s="20">
        <v>44</v>
      </c>
      <c r="G23" s="20">
        <v>43</v>
      </c>
      <c r="H23" s="20">
        <v>41</v>
      </c>
      <c r="I23" s="20">
        <v>41</v>
      </c>
      <c r="J23" s="20">
        <v>43</v>
      </c>
      <c r="K23" s="20">
        <v>45</v>
      </c>
      <c r="L23" s="20">
        <v>53</v>
      </c>
      <c r="M23" s="2">
        <v>66</v>
      </c>
      <c r="N23" s="2">
        <v>68</v>
      </c>
      <c r="O23" s="2">
        <v>51</v>
      </c>
      <c r="P23" s="2">
        <v>75</v>
      </c>
      <c r="Q23" s="18">
        <v>63</v>
      </c>
      <c r="R23" s="2">
        <v>72</v>
      </c>
      <c r="S23" s="2">
        <v>69</v>
      </c>
      <c r="T23" s="19">
        <v>43</v>
      </c>
      <c r="U23" s="2">
        <v>57</v>
      </c>
      <c r="V23" s="2">
        <v>56</v>
      </c>
      <c r="W23" s="2">
        <v>69</v>
      </c>
      <c r="X23" s="2">
        <v>50</v>
      </c>
      <c r="Y23" s="2">
        <f>4+8+1+5+11+3+5+5+1+2+1+15+1+6</f>
        <v>68</v>
      </c>
      <c r="Z23" s="2">
        <v>57</v>
      </c>
      <c r="AA23" s="2">
        <v>90</v>
      </c>
      <c r="AB23" s="2">
        <v>81</v>
      </c>
      <c r="AC23" s="2">
        <v>96</v>
      </c>
      <c r="AD23" s="25">
        <v>79</v>
      </c>
      <c r="IN23" s="3"/>
      <c r="IO23" s="3"/>
    </row>
    <row r="24" spans="1:249" ht="12.75" customHeight="1">
      <c r="A24" s="4" t="s">
        <v>49</v>
      </c>
      <c r="B24" s="4" t="s">
        <v>50</v>
      </c>
      <c r="C24" s="20">
        <v>4</v>
      </c>
      <c r="D24" s="21">
        <v>11</v>
      </c>
      <c r="E24" s="20">
        <v>13</v>
      </c>
      <c r="F24" s="20">
        <v>13</v>
      </c>
      <c r="G24" s="20">
        <v>8</v>
      </c>
      <c r="H24" s="20">
        <v>6</v>
      </c>
      <c r="I24" s="20">
        <v>5</v>
      </c>
      <c r="J24" s="20">
        <v>5</v>
      </c>
      <c r="K24" s="20">
        <v>9</v>
      </c>
      <c r="L24" s="20">
        <v>5</v>
      </c>
      <c r="M24" s="2">
        <v>12</v>
      </c>
      <c r="N24" s="2">
        <v>13</v>
      </c>
      <c r="O24" s="2">
        <v>10</v>
      </c>
      <c r="P24" s="2">
        <v>8</v>
      </c>
      <c r="Q24" s="18">
        <v>11</v>
      </c>
      <c r="R24" s="2">
        <v>5</v>
      </c>
      <c r="S24" s="2">
        <v>10</v>
      </c>
      <c r="T24" s="19">
        <v>13</v>
      </c>
      <c r="U24" s="2">
        <v>10</v>
      </c>
      <c r="V24" s="2">
        <v>13</v>
      </c>
      <c r="W24" s="2">
        <v>13</v>
      </c>
      <c r="X24" s="2">
        <v>16</v>
      </c>
      <c r="Y24" s="2">
        <f>4+10</f>
        <v>14</v>
      </c>
      <c r="Z24" s="2">
        <v>14</v>
      </c>
      <c r="AA24" s="2">
        <v>15</v>
      </c>
      <c r="AB24" s="2">
        <v>12</v>
      </c>
      <c r="AC24" s="2">
        <v>45</v>
      </c>
      <c r="AD24" s="25">
        <v>25</v>
      </c>
      <c r="IN24" s="3"/>
      <c r="IO24" s="3"/>
    </row>
    <row r="25" spans="1:249" ht="12.75" customHeight="1">
      <c r="A25" s="4" t="s">
        <v>51</v>
      </c>
      <c r="B25" s="4" t="s">
        <v>52</v>
      </c>
      <c r="C25" s="20">
        <v>111</v>
      </c>
      <c r="D25" s="21">
        <v>97</v>
      </c>
      <c r="E25" s="20">
        <v>98</v>
      </c>
      <c r="F25" s="20">
        <v>119</v>
      </c>
      <c r="G25" s="20">
        <v>96</v>
      </c>
      <c r="H25" s="20">
        <v>104</v>
      </c>
      <c r="I25" s="20">
        <v>88</v>
      </c>
      <c r="J25" s="20">
        <v>85</v>
      </c>
      <c r="K25" s="20">
        <v>93</v>
      </c>
      <c r="L25" s="20">
        <v>102</v>
      </c>
      <c r="M25" s="2">
        <v>97</v>
      </c>
      <c r="N25" s="2">
        <v>119</v>
      </c>
      <c r="O25" s="2">
        <v>96</v>
      </c>
      <c r="P25" s="2">
        <v>100</v>
      </c>
      <c r="Q25" s="18">
        <v>94</v>
      </c>
      <c r="R25" s="2">
        <v>117</v>
      </c>
      <c r="S25" s="2">
        <v>123</v>
      </c>
      <c r="T25" s="19">
        <v>93</v>
      </c>
      <c r="U25" s="2">
        <v>120</v>
      </c>
      <c r="V25" s="2">
        <v>109</v>
      </c>
      <c r="W25" s="2">
        <v>85</v>
      </c>
      <c r="X25" s="2">
        <v>122</v>
      </c>
      <c r="Y25" s="2">
        <f>8+4+5+3+9+10+1+9+6+3+1+2+15+1+1+7+10+6+1+5</f>
        <v>107</v>
      </c>
      <c r="Z25" s="2">
        <v>113</v>
      </c>
      <c r="AA25" s="2">
        <v>106</v>
      </c>
      <c r="AB25" s="2">
        <v>95</v>
      </c>
      <c r="AC25" s="2">
        <v>94</v>
      </c>
      <c r="AD25" s="25">
        <v>115</v>
      </c>
      <c r="IN25" s="3"/>
      <c r="IO25" s="3"/>
    </row>
    <row r="26" spans="1:249" ht="12.75" customHeight="1">
      <c r="A26" s="4" t="s">
        <v>53</v>
      </c>
      <c r="B26" s="4" t="s">
        <v>70</v>
      </c>
      <c r="C26" s="20">
        <f>SUM(C27:C29)</f>
        <v>3</v>
      </c>
      <c r="D26" s="20">
        <f t="shared" ref="D26:AA26" si="0">SUM(D27:D29)</f>
        <v>2</v>
      </c>
      <c r="E26" s="20">
        <f t="shared" si="0"/>
        <v>6</v>
      </c>
      <c r="F26" s="20">
        <f t="shared" si="0"/>
        <v>4</v>
      </c>
      <c r="G26" s="20">
        <f t="shared" si="0"/>
        <v>1</v>
      </c>
      <c r="H26" s="20">
        <f t="shared" si="0"/>
        <v>4</v>
      </c>
      <c r="I26" s="20">
        <f t="shared" si="0"/>
        <v>3</v>
      </c>
      <c r="J26" s="20">
        <f t="shared" si="0"/>
        <v>0</v>
      </c>
      <c r="K26" s="20">
        <f t="shared" si="0"/>
        <v>6</v>
      </c>
      <c r="L26" s="20">
        <f t="shared" si="0"/>
        <v>3</v>
      </c>
      <c r="M26" s="20">
        <f t="shared" si="0"/>
        <v>13</v>
      </c>
      <c r="N26" s="20">
        <f t="shared" si="0"/>
        <v>7</v>
      </c>
      <c r="O26" s="20">
        <f t="shared" si="0"/>
        <v>7</v>
      </c>
      <c r="P26" s="20">
        <f t="shared" si="0"/>
        <v>10</v>
      </c>
      <c r="Q26" s="20">
        <f t="shared" si="0"/>
        <v>4</v>
      </c>
      <c r="R26" s="20">
        <f t="shared" si="0"/>
        <v>7</v>
      </c>
      <c r="S26" s="20">
        <f t="shared" si="0"/>
        <v>5</v>
      </c>
      <c r="T26" s="20">
        <f t="shared" si="0"/>
        <v>9</v>
      </c>
      <c r="U26" s="20">
        <f t="shared" si="0"/>
        <v>9</v>
      </c>
      <c r="V26" s="20">
        <f t="shared" si="0"/>
        <v>14</v>
      </c>
      <c r="W26" s="20">
        <f t="shared" si="0"/>
        <v>7</v>
      </c>
      <c r="X26" s="20">
        <f t="shared" si="0"/>
        <v>12</v>
      </c>
      <c r="Y26" s="20">
        <f t="shared" si="0"/>
        <v>9</v>
      </c>
      <c r="Z26" s="20">
        <f t="shared" si="0"/>
        <v>11</v>
      </c>
      <c r="AA26" s="20">
        <f t="shared" si="0"/>
        <v>59</v>
      </c>
      <c r="AB26" s="2">
        <v>60</v>
      </c>
      <c r="AC26" s="2">
        <v>33</v>
      </c>
      <c r="AD26" s="25">
        <v>1</v>
      </c>
      <c r="IN26" s="3"/>
      <c r="IO26" s="3"/>
    </row>
    <row r="27" spans="1:249" ht="12.75" hidden="1" customHeight="1">
      <c r="A27" s="4" t="s">
        <v>53</v>
      </c>
      <c r="B27" s="4" t="s">
        <v>54</v>
      </c>
      <c r="C27" s="20">
        <v>3</v>
      </c>
      <c r="D27" s="21">
        <v>2</v>
      </c>
      <c r="E27" s="20">
        <v>6</v>
      </c>
      <c r="F27" s="20">
        <v>4</v>
      </c>
      <c r="G27" s="20">
        <v>1</v>
      </c>
      <c r="H27" s="20">
        <v>4</v>
      </c>
      <c r="I27" s="20">
        <v>3</v>
      </c>
      <c r="J27" s="20">
        <v>0</v>
      </c>
      <c r="K27" s="20">
        <v>6</v>
      </c>
      <c r="L27" s="20">
        <v>3</v>
      </c>
      <c r="M27" s="2">
        <v>13</v>
      </c>
      <c r="N27" s="2">
        <v>7</v>
      </c>
      <c r="O27" s="2">
        <v>7</v>
      </c>
      <c r="P27" s="2">
        <v>10</v>
      </c>
      <c r="Q27" s="18">
        <v>4</v>
      </c>
      <c r="R27" s="2">
        <v>7</v>
      </c>
      <c r="S27" s="2">
        <v>5</v>
      </c>
      <c r="T27" s="19">
        <v>9</v>
      </c>
      <c r="U27" s="2">
        <v>9</v>
      </c>
      <c r="V27" s="2">
        <v>14</v>
      </c>
      <c r="W27" s="2">
        <v>7</v>
      </c>
      <c r="X27" s="2">
        <v>12</v>
      </c>
      <c r="Y27" s="2">
        <f>2+7</f>
        <v>9</v>
      </c>
      <c r="Z27" s="2">
        <v>11</v>
      </c>
      <c r="AA27" s="2">
        <v>1</v>
      </c>
    </row>
    <row r="28" spans="1:249" ht="12.75" hidden="1" customHeight="1">
      <c r="A28" s="4" t="s">
        <v>55</v>
      </c>
      <c r="B28" s="4" t="s">
        <v>56</v>
      </c>
      <c r="C28" s="20">
        <v>0</v>
      </c>
      <c r="D28" s="21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">
        <v>0</v>
      </c>
      <c r="N28" s="2">
        <v>0</v>
      </c>
      <c r="O28" s="2">
        <v>0</v>
      </c>
      <c r="P28" s="2">
        <v>0</v>
      </c>
      <c r="Q28" s="18">
        <v>0</v>
      </c>
      <c r="R28" s="2">
        <v>0</v>
      </c>
      <c r="S28" s="2">
        <v>0</v>
      </c>
      <c r="T28" s="19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54</v>
      </c>
      <c r="AC28" s="2">
        <v>54</v>
      </c>
      <c r="AD28" s="2">
        <v>54</v>
      </c>
    </row>
    <row r="29" spans="1:249" ht="12.75" hidden="1" customHeight="1">
      <c r="A29" s="4" t="s">
        <v>57</v>
      </c>
      <c r="B29" s="4" t="s">
        <v>58</v>
      </c>
      <c r="C29" s="20">
        <v>0</v>
      </c>
      <c r="D29" s="21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">
        <v>0</v>
      </c>
      <c r="N29" s="2">
        <v>0</v>
      </c>
      <c r="O29" s="2">
        <v>0</v>
      </c>
      <c r="P29" s="2">
        <v>0</v>
      </c>
      <c r="Q29" s="18">
        <v>0</v>
      </c>
      <c r="R29" s="2">
        <v>0</v>
      </c>
      <c r="S29" s="2">
        <v>0</v>
      </c>
      <c r="T29" s="19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58</v>
      </c>
    </row>
    <row r="30" spans="1:249" ht="12.75" customHeight="1" thickBot="1">
      <c r="B30" s="4" t="s">
        <v>61</v>
      </c>
      <c r="C30" s="20">
        <f>SUM(C9:C26)</f>
        <v>549</v>
      </c>
      <c r="D30" s="20">
        <f t="shared" ref="D30:AB30" si="1">SUM(D9:D26)</f>
        <v>550</v>
      </c>
      <c r="E30" s="20">
        <f t="shared" si="1"/>
        <v>533</v>
      </c>
      <c r="F30" s="20">
        <f t="shared" si="1"/>
        <v>578</v>
      </c>
      <c r="G30" s="20">
        <f t="shared" si="1"/>
        <v>512</v>
      </c>
      <c r="H30" s="20">
        <f t="shared" si="1"/>
        <v>527</v>
      </c>
      <c r="I30" s="20">
        <f t="shared" si="1"/>
        <v>464</v>
      </c>
      <c r="J30" s="20">
        <f t="shared" si="1"/>
        <v>470</v>
      </c>
      <c r="K30" s="20">
        <f t="shared" si="1"/>
        <v>556</v>
      </c>
      <c r="L30" s="20">
        <f t="shared" si="1"/>
        <v>571</v>
      </c>
      <c r="M30" s="20">
        <f t="shared" si="1"/>
        <v>603</v>
      </c>
      <c r="N30" s="20">
        <f t="shared" si="1"/>
        <v>717</v>
      </c>
      <c r="O30" s="20">
        <f t="shared" si="1"/>
        <v>642</v>
      </c>
      <c r="P30" s="20">
        <f t="shared" si="1"/>
        <v>681</v>
      </c>
      <c r="Q30" s="20">
        <f t="shared" si="1"/>
        <v>616</v>
      </c>
      <c r="R30" s="20">
        <f t="shared" si="1"/>
        <v>689</v>
      </c>
      <c r="S30" s="20">
        <f t="shared" si="1"/>
        <v>727</v>
      </c>
      <c r="T30" s="20">
        <f t="shared" si="1"/>
        <v>676</v>
      </c>
      <c r="U30" s="20">
        <f t="shared" si="1"/>
        <v>726</v>
      </c>
      <c r="V30" s="22">
        <f t="shared" si="1"/>
        <v>757</v>
      </c>
      <c r="W30" s="22">
        <f t="shared" si="1"/>
        <v>691</v>
      </c>
      <c r="X30" s="22">
        <f t="shared" si="1"/>
        <v>799</v>
      </c>
      <c r="Y30" s="22">
        <f t="shared" si="1"/>
        <v>827</v>
      </c>
      <c r="Z30" s="22">
        <f t="shared" si="1"/>
        <v>884</v>
      </c>
      <c r="AA30" s="22">
        <f t="shared" si="1"/>
        <v>938</v>
      </c>
      <c r="AB30" s="22">
        <f t="shared" si="1"/>
        <v>1027</v>
      </c>
      <c r="AC30" s="22">
        <f t="shared" ref="AC30:AD30" si="2">SUM(AC9:AC26)</f>
        <v>1048</v>
      </c>
      <c r="AD30" s="22">
        <f t="shared" si="2"/>
        <v>998</v>
      </c>
    </row>
    <row r="31" spans="1:249" ht="12.75" customHeight="1" thickTop="1">
      <c r="A31" s="23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4"/>
    </row>
    <row r="32" spans="1:249" ht="12.75" customHeight="1">
      <c r="A32" s="1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</sheetData>
  <phoneticPr fontId="1" type="noConversion"/>
  <pageMargins left="1.94" right="0.3" top="1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109 - Hist Trend in </vt:lpstr>
      <vt:lpstr>'Table 109 -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2008-02-07T21:36:30Z</cp:lastPrinted>
  <dcterms:created xsi:type="dcterms:W3CDTF">2003-06-20T16:00:46Z</dcterms:created>
  <dcterms:modified xsi:type="dcterms:W3CDTF">2010-09-22T15:01:44Z</dcterms:modified>
</cp:coreProperties>
</file>