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65" i="1"/>
  <c r="H65"/>
  <c r="G65"/>
  <c r="F65"/>
  <c r="E65"/>
  <c r="C76" l="1"/>
  <c r="D76"/>
  <c r="B76"/>
  <c r="E53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52"/>
  <c r="E51"/>
  <c r="E76" l="1"/>
  <c r="B37"/>
  <c r="C37"/>
  <c r="D37"/>
  <c r="E37"/>
  <c r="I37" s="1"/>
  <c r="B81"/>
  <c r="G64"/>
  <c r="G60"/>
  <c r="F69"/>
  <c r="F66"/>
  <c r="F53"/>
  <c r="F52"/>
  <c r="C81"/>
  <c r="E79"/>
  <c r="G79" s="1"/>
  <c r="F75"/>
  <c r="I74"/>
  <c r="H73"/>
  <c r="G72"/>
  <c r="F71"/>
  <c r="I70"/>
  <c r="H69"/>
  <c r="G68"/>
  <c r="F67"/>
  <c r="I66"/>
  <c r="H64"/>
  <c r="G63"/>
  <c r="F62"/>
  <c r="I61"/>
  <c r="H60"/>
  <c r="G59"/>
  <c r="F58"/>
  <c r="I57"/>
  <c r="H56"/>
  <c r="G55"/>
  <c r="F54"/>
  <c r="I53"/>
  <c r="H52"/>
  <c r="H51"/>
  <c r="F7"/>
  <c r="I27"/>
  <c r="H27"/>
  <c r="G27"/>
  <c r="F27"/>
  <c r="G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6"/>
  <c r="H26"/>
  <c r="G26"/>
  <c r="I25"/>
  <c r="H25"/>
  <c r="G25"/>
  <c r="I24"/>
  <c r="H24"/>
  <c r="G24"/>
  <c r="I23"/>
  <c r="H23"/>
  <c r="G23"/>
  <c r="F36"/>
  <c r="F35"/>
  <c r="F34"/>
  <c r="F33"/>
  <c r="F32"/>
  <c r="F31"/>
  <c r="F30"/>
  <c r="F29"/>
  <c r="F28"/>
  <c r="F26"/>
  <c r="F25"/>
  <c r="F24"/>
  <c r="F23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F19"/>
  <c r="F18"/>
  <c r="F17"/>
  <c r="F16"/>
  <c r="F15"/>
  <c r="F14"/>
  <c r="F13"/>
  <c r="F12"/>
  <c r="F11"/>
  <c r="F10"/>
  <c r="F9"/>
  <c r="F8"/>
  <c r="I7"/>
  <c r="H7"/>
  <c r="E20"/>
  <c r="I20" s="1"/>
  <c r="D20"/>
  <c r="C20"/>
  <c r="B20"/>
  <c r="I79" l="1"/>
  <c r="F79"/>
  <c r="H79"/>
  <c r="F64"/>
  <c r="F60"/>
  <c r="F70"/>
  <c r="G69"/>
  <c r="F55"/>
  <c r="F72"/>
  <c r="I51"/>
  <c r="I55"/>
  <c r="H68"/>
  <c r="I72"/>
  <c r="F59"/>
  <c r="H55"/>
  <c r="I59"/>
  <c r="H72"/>
  <c r="F57"/>
  <c r="F63"/>
  <c r="F74"/>
  <c r="H53"/>
  <c r="H59"/>
  <c r="I63"/>
  <c r="F56"/>
  <c r="F61"/>
  <c r="F68"/>
  <c r="F73"/>
  <c r="G52"/>
  <c r="G56"/>
  <c r="H63"/>
  <c r="I68"/>
  <c r="G73"/>
  <c r="I54"/>
  <c r="H57"/>
  <c r="I58"/>
  <c r="H61"/>
  <c r="I62"/>
  <c r="H66"/>
  <c r="I67"/>
  <c r="H70"/>
  <c r="I71"/>
  <c r="H74"/>
  <c r="I75"/>
  <c r="G53"/>
  <c r="H58"/>
  <c r="G74"/>
  <c r="H75"/>
  <c r="G61"/>
  <c r="G62"/>
  <c r="H54"/>
  <c r="G57"/>
  <c r="H62"/>
  <c r="G66"/>
  <c r="H67"/>
  <c r="G70"/>
  <c r="H71"/>
  <c r="I52"/>
  <c r="G54"/>
  <c r="I56"/>
  <c r="G58"/>
  <c r="I60"/>
  <c r="I64"/>
  <c r="G67"/>
  <c r="I69"/>
  <c r="G71"/>
  <c r="I73"/>
  <c r="G75"/>
  <c r="D81"/>
  <c r="F76"/>
  <c r="G51"/>
  <c r="F51"/>
  <c r="F20"/>
  <c r="F37"/>
  <c r="H20"/>
  <c r="G20"/>
  <c r="D39"/>
  <c r="C39"/>
  <c r="C83" s="1"/>
  <c r="B39"/>
  <c r="E39"/>
  <c r="I39" s="1"/>
  <c r="H37"/>
  <c r="G37"/>
  <c r="B83" l="1"/>
  <c r="D83"/>
  <c r="I76"/>
  <c r="E81"/>
  <c r="G76"/>
  <c r="H76"/>
  <c r="G39"/>
  <c r="F39"/>
  <c r="H39"/>
  <c r="I81" l="1"/>
  <c r="E83"/>
  <c r="F83" s="1"/>
  <c r="G81"/>
  <c r="H81"/>
  <c r="F81"/>
  <c r="H83" l="1"/>
  <c r="I83"/>
  <c r="G83"/>
</calcChain>
</file>

<file path=xl/sharedStrings.xml><?xml version="1.0" encoding="utf-8"?>
<sst xmlns="http://schemas.openxmlformats.org/spreadsheetml/2006/main" count="96" uniqueCount="75">
  <si>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</si>
  <si>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</si>
  <si>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</si>
  <si>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</si>
  <si>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</si>
  <si>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</si>
  <si>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</si>
  <si>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</si>
  <si>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</si>
  <si>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</si>
  <si>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</si>
  <si>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</si>
  <si>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</si>
  <si>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</si>
  <si>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</si>
  <si>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</si>
  <si>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</si>
  <si>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</si>
  <si>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</si>
  <si>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</si>
  <si>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</si>
  <si>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</si>
  <si>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</si>
  <si>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</si>
  <si>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</si>
  <si>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</si>
  <si>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IN-STATE MISSOURI STUDENTS</t>
  </si>
  <si>
    <t>OUT-OF-STATE ATTENDING MISSOURI INSTITUTIONS</t>
  </si>
  <si>
    <t>OTHER STUDENTS*</t>
  </si>
  <si>
    <t>TOTAL UNDER-GRADUATES</t>
  </si>
  <si>
    <t>INSTITUTION</t>
  </si>
  <si>
    <t>BACCALAUREATE AND HIGHER DEGREE-GRANTING INSTITUTIONS</t>
  </si>
  <si>
    <t>subtotal</t>
  </si>
  <si>
    <t>STUDENT HEADCOUNT</t>
  </si>
  <si>
    <t>PERCENT BREAKDOWN</t>
  </si>
  <si>
    <t>MCCKC</t>
  </si>
  <si>
    <t>PUBLIC INSTITUTION TOTAL</t>
  </si>
  <si>
    <t>* Other Students category includes students from U.S. territories, foreign countries, and students of unknown geographic origin</t>
  </si>
  <si>
    <t>NOTE: Percentages may not equal 100% due to rounding</t>
  </si>
  <si>
    <t>SOURCE: Enhanced Missouri Student Achievement Study</t>
  </si>
  <si>
    <t>CERTIFICATE AND ASSOCIATE-DEGREE GRANTING INSTITUTIONS</t>
  </si>
  <si>
    <t>TABLE 77</t>
  </si>
  <si>
    <t>TABLE 78</t>
  </si>
  <si>
    <t>PERCENT DISTRIBUTION OF IN- AND OUT-OF-STATE UNDERGRADUATE ENROLLMENT AT PRIVATE-FOR-PROFIT (INDEPENDENT) INSTITUTIONS,</t>
  </si>
  <si>
    <t>AVILA</t>
  </si>
  <si>
    <t>CENTRAL METHODIST-CLAS</t>
  </si>
  <si>
    <t>CENTRAL METHODIST -GES</t>
  </si>
  <si>
    <t>COLLEGE OF THE OZARKS</t>
  </si>
  <si>
    <t>COLUMBIA COLLEGE</t>
  </si>
  <si>
    <t>COTTEY COLLEGE</t>
  </si>
  <si>
    <t>CULVER-STOCKTON</t>
  </si>
  <si>
    <t>DRURY</t>
  </si>
  <si>
    <t>EVANGEL</t>
  </si>
  <si>
    <t>FONTBONNE</t>
  </si>
  <si>
    <t>HANNIBAL-LAGRANGE</t>
  </si>
  <si>
    <t>LINDENWOOD</t>
  </si>
  <si>
    <t>MARVILLE UNIVESITY</t>
  </si>
  <si>
    <t>MISSOURI BAPTIST</t>
  </si>
  <si>
    <t>PARK</t>
  </si>
  <si>
    <t>ROCKHURST</t>
  </si>
  <si>
    <t>SAINT LOUIS UNIVERSITY</t>
  </si>
  <si>
    <t>SOUTHWEST BAPTIST</t>
  </si>
  <si>
    <t>STEPHENS COLLEGE</t>
  </si>
  <si>
    <t>WASHINGTON UNIVERSITY</t>
  </si>
  <si>
    <t>WEBSTER</t>
  </si>
  <si>
    <t>WESTMINSTER</t>
  </si>
  <si>
    <t>WILLIAM JEWELL</t>
  </si>
  <si>
    <t>WILLIAM WOODS</t>
  </si>
  <si>
    <t>WENTWORTH MILITARY ACADEMY</t>
  </si>
  <si>
    <t>PRIVATE NOT-FOR-PROFIT (INDEPENDENT) TOTAL</t>
  </si>
  <si>
    <t>STATE TOTAL</t>
  </si>
  <si>
    <t>SOURCE: DHE07-1 Geographic Origin of Undergraduate Students</t>
  </si>
  <si>
    <t>PERCENT DISTRIBUTION OF IN- AND OUT-OF-STATE UNDERGRADUATE ENROLLMENT AT PUBLIC INSTITUTIONS, FALL 2013</t>
  </si>
  <si>
    <t>MISSOURI VALLEY</t>
  </si>
  <si>
    <t>FALL 2013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</si>
</sst>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8"/>
      <name val="Times New Roman"/>
      <family val="1"/>
    </font>
    <font>
      <sz val="8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9" fontId="1" fillId="0" borderId="0" xfId="0" applyNumberFormat="1" applyFont="1" applyBorder="1" applyAlignment="1">
      <alignment horizontal="right" indent="3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3" fontId="3" fillId="0" borderId="0" xfId="0" applyNumberFormat="1" applyFont="1" applyBorder="1" applyAlignment="1">
      <alignment horizontal="right" wrapText="1" indent="2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 indent="1"/>
    </xf>
    <xf numFmtId="3" fontId="0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2" fillId="0" borderId="1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3" fontId="3" fillId="0" borderId="6" xfId="0" applyNumberFormat="1" applyFont="1" applyBorder="1" applyAlignment="1">
      <alignment horizontal="right" vertical="center" wrapText="1" indent="1"/>
    </xf>
    <xf numFmtId="3" fontId="3" fillId="0" borderId="6" xfId="0" applyNumberFormat="1" applyFont="1" applyBorder="1" applyAlignment="1">
      <alignment horizontal="right" vertical="center" wrapText="1" indent="2"/>
    </xf>
    <xf numFmtId="3" fontId="3" fillId="0" borderId="0" xfId="0" applyNumberFormat="1" applyFont="1" applyBorder="1" applyAlignment="1">
      <alignment horizontal="right" vertical="top" wrapText="1" indent="2"/>
    </xf>
    <xf numFmtId="0" fontId="2" fillId="0" borderId="0" xfId="0" applyFont="1" applyAlignment="1">
      <alignment horizontal="left" wrapText="1" indent="1"/>
    </xf>
    <xf numFmtId="3" fontId="3" fillId="0" borderId="0" xfId="0" applyNumberFormat="1" applyFont="1" applyBorder="1" applyAlignment="1">
      <alignment horizontal="right" vertical="top" wrapText="1" indent="1"/>
    </xf>
    <xf numFmtId="0" fontId="4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1" fillId="0" borderId="12" xfId="0" applyFont="1" applyBorder="1"/>
    <xf numFmtId="9" fontId="1" fillId="0" borderId="12" xfId="0" applyNumberFormat="1" applyFont="1" applyBorder="1" applyAlignment="1">
      <alignment horizontal="right" indent="1"/>
    </xf>
    <xf numFmtId="3" fontId="0" fillId="0" borderId="0" xfId="0" applyNumberFormat="1" applyFont="1" applyBorder="1"/>
    <xf numFmtId="3" fontId="5" fillId="0" borderId="4" xfId="0" applyNumberFormat="1" applyFont="1" applyBorder="1" applyAlignment="1">
      <alignment horizontal="right" vertical="center" indent="2"/>
    </xf>
    <xf numFmtId="3" fontId="5" fillId="0" borderId="5" xfId="0" applyNumberFormat="1" applyFont="1" applyBorder="1" applyAlignment="1">
      <alignment horizontal="right" vertical="center" indent="2"/>
    </xf>
    <xf numFmtId="164" fontId="1" fillId="0" borderId="12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3"/>
    </xf>
    <xf numFmtId="164" fontId="1" fillId="0" borderId="15" xfId="0" applyNumberFormat="1" applyFont="1" applyBorder="1" applyAlignment="1">
      <alignment horizontal="right" vertical="center" indent="1"/>
    </xf>
    <xf numFmtId="164" fontId="1" fillId="0" borderId="6" xfId="0" applyNumberFormat="1" applyFont="1" applyBorder="1" applyAlignment="1">
      <alignment horizontal="right" vertical="center" indent="3"/>
    </xf>
    <xf numFmtId="164" fontId="1" fillId="0" borderId="0" xfId="0" applyNumberFormat="1" applyFont="1" applyBorder="1" applyAlignment="1">
      <alignment horizontal="right" indent="1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 indent="3"/>
    </xf>
    <xf numFmtId="164" fontId="5" fillId="0" borderId="4" xfId="0" applyNumberFormat="1" applyFont="1" applyBorder="1" applyAlignment="1">
      <alignment horizontal="right" vertical="center" indent="1"/>
    </xf>
    <xf numFmtId="164" fontId="5" fillId="0" borderId="4" xfId="0" applyNumberFormat="1" applyFont="1" applyBorder="1" applyAlignment="1">
      <alignment horizontal="right" vertical="center" indent="3"/>
    </xf>
    <xf numFmtId="164" fontId="1" fillId="0" borderId="0" xfId="0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3"/>
    </xf>
    <xf numFmtId="3" fontId="7" fillId="0" borderId="1" xfId="0" applyNumberFormat="1" applyFont="1" applyBorder="1" applyAlignment="1">
      <alignment horizontal="right" indent="2"/>
    </xf>
    <xf numFmtId="164" fontId="7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indent="3"/>
    </xf>
    <xf numFmtId="3" fontId="6" fillId="0" borderId="0" xfId="0" applyNumberFormat="1" applyFont="1" applyBorder="1" applyAlignment="1">
      <alignment horizontal="right" indent="2"/>
    </xf>
    <xf numFmtId="3" fontId="8" fillId="0" borderId="0" xfId="0" applyNumberFormat="1" applyFont="1" applyBorder="1" applyAlignment="1">
      <alignment horizontal="right" indent="2"/>
    </xf>
    <xf numFmtId="3" fontId="8" fillId="0" borderId="1" xfId="0" applyNumberFormat="1" applyFont="1" applyBorder="1" applyAlignment="1">
      <alignment horizontal="right" indent="2"/>
    </xf>
    <xf numFmtId="164" fontId="8" fillId="0" borderId="0" xfId="0" applyNumberFormat="1" applyFont="1" applyBorder="1" applyAlignment="1">
      <alignment horizontal="right" indent="1"/>
    </xf>
    <xf numFmtId="164" fontId="8" fillId="0" borderId="0" xfId="0" applyNumberFormat="1" applyFont="1" applyBorder="1" applyAlignment="1">
      <alignment horizontal="right" indent="3"/>
    </xf>
    <xf numFmtId="3" fontId="8" fillId="0" borderId="0" xfId="0" applyNumberFormat="1" applyFont="1" applyBorder="1" applyAlignment="1">
      <alignment horizontal="right" wrapText="1" indent="1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 wrapText="1" indent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 indent="1"/>
    </xf>
    <xf numFmtId="3" fontId="6" fillId="0" borderId="12" xfId="0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1" fillId="0" borderId="12" xfId="0" applyFont="1" applyBorder="1" applyAlignment="1">
      <alignment horizontal="right" indent="1"/>
    </xf>
    <xf numFmtId="3" fontId="5" fillId="0" borderId="17" xfId="0" applyNumberFormat="1" applyFont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indent="3"/>
    </xf>
    <xf numFmtId="3" fontId="8" fillId="0" borderId="12" xfId="0" applyNumberFormat="1" applyFont="1" applyBorder="1" applyAlignment="1">
      <alignment horizontal="right" wrapText="1" inden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3" fontId="8" fillId="0" borderId="0" xfId="0" applyNumberFormat="1" applyFont="1" applyAlignment="1">
      <alignment horizontal="right" wrapText="1" indent="2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Normal="100" workbookViewId="0"/>
  </sheetViews>
  <sheetFormatPr defaultRowHeight="15"/>
  <cols>
    <col min="1" max="1" width="28.28515625" style="10" customWidth="1"/>
    <col min="2" max="2" width="9.140625" style="11"/>
    <col min="3" max="5" width="13.140625" style="11" customWidth="1"/>
    <col min="6" max="6" width="9.140625" style="11"/>
    <col min="7" max="9" width="13.140625" style="11" customWidth="1"/>
    <col min="10" max="11" width="11.7109375" style="11" bestFit="1" customWidth="1"/>
    <col min="12" max="16384" width="9.140625" style="11"/>
  </cols>
  <sheetData>
    <row r="1" spans="1:12">
      <c r="A1" s="1" t="s">
        <v>41</v>
      </c>
      <c r="B1" s="2"/>
      <c r="C1" s="2"/>
      <c r="D1" s="2"/>
      <c r="E1" s="2"/>
      <c r="F1" s="2"/>
      <c r="G1" s="2"/>
      <c r="H1" s="2"/>
      <c r="I1" s="2"/>
    </row>
    <row r="2" spans="1:12">
      <c r="A2" s="1" t="s">
        <v>72</v>
      </c>
      <c r="B2" s="2"/>
      <c r="C2" s="2"/>
      <c r="D2" s="2"/>
      <c r="E2" s="2"/>
      <c r="F2" s="2"/>
      <c r="G2" s="2"/>
      <c r="H2" s="2"/>
      <c r="I2" s="2"/>
    </row>
    <row r="3" spans="1:12" ht="15.75" thickBot="1">
      <c r="A3" s="7"/>
      <c r="B3" s="8"/>
      <c r="C3" s="8"/>
      <c r="D3" s="8"/>
      <c r="E3" s="8"/>
      <c r="F3" s="8"/>
      <c r="G3" s="8"/>
      <c r="H3" s="8"/>
      <c r="I3" s="8"/>
    </row>
    <row r="4" spans="1:12" ht="15.75" thickTop="1">
      <c r="A4" s="5"/>
      <c r="B4" s="81" t="s">
        <v>33</v>
      </c>
      <c r="C4" s="82"/>
      <c r="D4" s="82"/>
      <c r="E4" s="82"/>
      <c r="F4" s="81" t="s">
        <v>34</v>
      </c>
      <c r="G4" s="82"/>
      <c r="H4" s="82"/>
      <c r="I4" s="82"/>
    </row>
    <row r="5" spans="1:12" s="12" customFormat="1" ht="45" customHeight="1">
      <c r="A5" s="6" t="s">
        <v>30</v>
      </c>
      <c r="B5" s="3" t="s">
        <v>26</v>
      </c>
      <c r="C5" s="3" t="s">
        <v>27</v>
      </c>
      <c r="D5" s="3" t="s">
        <v>28</v>
      </c>
      <c r="E5" s="3" t="s">
        <v>29</v>
      </c>
      <c r="F5" s="37" t="s">
        <v>26</v>
      </c>
      <c r="G5" s="3" t="s">
        <v>27</v>
      </c>
      <c r="H5" s="3" t="s">
        <v>28</v>
      </c>
      <c r="I5" s="3" t="s">
        <v>29</v>
      </c>
    </row>
    <row r="6" spans="1:12" ht="30" customHeight="1">
      <c r="A6" s="33" t="s">
        <v>31</v>
      </c>
      <c r="B6" s="15"/>
      <c r="C6" s="15"/>
      <c r="D6" s="15"/>
      <c r="E6" s="15"/>
      <c r="F6" s="38"/>
      <c r="G6" s="2"/>
      <c r="H6" s="2"/>
      <c r="I6" s="2"/>
    </row>
    <row r="7" spans="1:12">
      <c r="A7" s="34" t="s">
        <v>13</v>
      </c>
      <c r="B7" s="63">
        <v>1124</v>
      </c>
      <c r="C7" s="63">
        <v>129</v>
      </c>
      <c r="D7" s="63">
        <v>22</v>
      </c>
      <c r="E7" s="63">
        <v>1275</v>
      </c>
      <c r="F7" s="68">
        <f>B7/$E$7</f>
        <v>0.88156862745098041</v>
      </c>
      <c r="G7" s="61">
        <f>C7/$E$7</f>
        <v>0.1011764705882353</v>
      </c>
      <c r="H7" s="61">
        <f t="shared" ref="H7:I7" si="0">D7/$E$7</f>
        <v>1.7254901960784313E-2</v>
      </c>
      <c r="I7" s="44">
        <f t="shared" si="0"/>
        <v>1</v>
      </c>
      <c r="J7" s="53"/>
      <c r="K7" s="76"/>
      <c r="L7" s="76"/>
    </row>
    <row r="8" spans="1:12">
      <c r="A8" s="34" t="s">
        <v>14</v>
      </c>
      <c r="B8" s="63">
        <v>2384</v>
      </c>
      <c r="C8" s="63">
        <v>428</v>
      </c>
      <c r="D8" s="63">
        <v>80</v>
      </c>
      <c r="E8" s="63">
        <v>2892</v>
      </c>
      <c r="F8" s="68">
        <f>B8/$E$8</f>
        <v>0.82434301521438447</v>
      </c>
      <c r="G8" s="61">
        <f t="shared" ref="G8:I8" si="1">C8/$E$8</f>
        <v>0.14799446749654219</v>
      </c>
      <c r="H8" s="61">
        <f t="shared" si="1"/>
        <v>2.7662517289073305E-2</v>
      </c>
      <c r="I8" s="44">
        <f t="shared" si="1"/>
        <v>1</v>
      </c>
      <c r="J8" s="53"/>
      <c r="K8" s="76"/>
      <c r="L8" s="76"/>
    </row>
    <row r="9" spans="1:12">
      <c r="A9" s="34" t="s">
        <v>15</v>
      </c>
      <c r="B9" s="63">
        <v>4745</v>
      </c>
      <c r="C9" s="63">
        <v>1045</v>
      </c>
      <c r="D9" s="63">
        <v>355</v>
      </c>
      <c r="E9" s="63">
        <v>6145</v>
      </c>
      <c r="F9" s="68">
        <f>B9/$E$9</f>
        <v>0.77217249796582588</v>
      </c>
      <c r="G9" s="61">
        <f t="shared" ref="G9:I9" si="2">C9/$E$9</f>
        <v>0.17005695687550854</v>
      </c>
      <c r="H9" s="61">
        <f t="shared" si="2"/>
        <v>5.777054515866558E-2</v>
      </c>
      <c r="I9" s="44">
        <f t="shared" si="2"/>
        <v>1</v>
      </c>
      <c r="J9" s="53"/>
      <c r="K9" s="76"/>
      <c r="L9" s="76"/>
    </row>
    <row r="10" spans="1:12">
      <c r="A10" s="34" t="s">
        <v>16</v>
      </c>
      <c r="B10" s="63">
        <v>15842</v>
      </c>
      <c r="C10" s="63">
        <v>1316</v>
      </c>
      <c r="D10" s="63">
        <v>864</v>
      </c>
      <c r="E10" s="63">
        <v>18022</v>
      </c>
      <c r="F10" s="68">
        <f>B10/$E$10</f>
        <v>0.8790367328820331</v>
      </c>
      <c r="G10" s="61">
        <f t="shared" ref="G10:I10" si="3">C10/$E$10</f>
        <v>7.3021862168460766E-2</v>
      </c>
      <c r="H10" s="61">
        <f t="shared" si="3"/>
        <v>4.7941404949506161E-2</v>
      </c>
      <c r="I10" s="44">
        <f t="shared" si="3"/>
        <v>1</v>
      </c>
      <c r="J10" s="53"/>
      <c r="K10" s="76"/>
      <c r="L10" s="76"/>
    </row>
    <row r="11" spans="1:12">
      <c r="A11" s="34" t="s">
        <v>17</v>
      </c>
      <c r="B11" s="63">
        <v>4548</v>
      </c>
      <c r="C11" s="63">
        <v>882</v>
      </c>
      <c r="D11" s="63">
        <v>157</v>
      </c>
      <c r="E11" s="63">
        <v>5587</v>
      </c>
      <c r="F11" s="68">
        <f>B11/$E$11</f>
        <v>0.81403257562197961</v>
      </c>
      <c r="G11" s="61">
        <f t="shared" ref="G11:I11" si="4">C11/$E$11</f>
        <v>0.15786647574727045</v>
      </c>
      <c r="H11" s="61">
        <f t="shared" si="4"/>
        <v>2.8100948630749956E-2</v>
      </c>
      <c r="I11" s="44">
        <f t="shared" si="4"/>
        <v>1</v>
      </c>
      <c r="J11" s="53"/>
      <c r="K11" s="76"/>
      <c r="L11" s="76"/>
    </row>
    <row r="12" spans="1:12">
      <c r="A12" s="34" t="s">
        <v>18</v>
      </c>
      <c r="B12" s="63">
        <v>5139</v>
      </c>
      <c r="C12" s="63">
        <v>433</v>
      </c>
      <c r="D12" s="63">
        <v>51</v>
      </c>
      <c r="E12" s="63">
        <v>5623</v>
      </c>
      <c r="F12" s="68">
        <f>B12/$E$12</f>
        <v>0.91392495109372218</v>
      </c>
      <c r="G12" s="61">
        <f t="shared" ref="G12:I12" si="5">C12/$E$12</f>
        <v>7.7005157389293977E-2</v>
      </c>
      <c r="H12" s="61">
        <f t="shared" si="5"/>
        <v>9.0698915169838169E-3</v>
      </c>
      <c r="I12" s="44">
        <f t="shared" si="5"/>
        <v>1</v>
      </c>
      <c r="J12" s="53"/>
      <c r="K12" s="76"/>
      <c r="L12" s="76"/>
    </row>
    <row r="13" spans="1:12">
      <c r="A13" s="34" t="s">
        <v>19</v>
      </c>
      <c r="B13" s="63">
        <v>3952</v>
      </c>
      <c r="C13" s="63">
        <v>1460</v>
      </c>
      <c r="D13" s="63">
        <v>128</v>
      </c>
      <c r="E13" s="63">
        <v>5540</v>
      </c>
      <c r="F13" s="68">
        <f>B13/$E$13</f>
        <v>0.7133574007220217</v>
      </c>
      <c r="G13" s="61">
        <f t="shared" ref="G13:I13" si="6">C13/$E$13</f>
        <v>0.26353790613718414</v>
      </c>
      <c r="H13" s="61">
        <f t="shared" si="6"/>
        <v>2.3104693140794223E-2</v>
      </c>
      <c r="I13" s="44">
        <f t="shared" si="6"/>
        <v>1</v>
      </c>
      <c r="J13" s="53"/>
      <c r="K13" s="76"/>
      <c r="L13" s="76"/>
    </row>
    <row r="14" spans="1:12">
      <c r="A14" s="34" t="s">
        <v>20</v>
      </c>
      <c r="B14" s="63">
        <v>8542</v>
      </c>
      <c r="C14" s="63">
        <v>1343</v>
      </c>
      <c r="D14" s="63">
        <v>852</v>
      </c>
      <c r="E14" s="63">
        <v>10737</v>
      </c>
      <c r="F14" s="68">
        <f>B14/$E$14</f>
        <v>0.79556673186178639</v>
      </c>
      <c r="G14" s="61">
        <f t="shared" ref="G14:I14" si="7">C14/$E$14</f>
        <v>0.12508149389959952</v>
      </c>
      <c r="H14" s="61">
        <f t="shared" si="7"/>
        <v>7.9351774238614142E-2</v>
      </c>
      <c r="I14" s="44">
        <f t="shared" si="7"/>
        <v>1</v>
      </c>
      <c r="J14" s="53"/>
      <c r="K14" s="76"/>
      <c r="L14" s="76"/>
    </row>
    <row r="15" spans="1:12">
      <c r="A15" s="34" t="s">
        <v>21</v>
      </c>
      <c r="B15" s="63">
        <v>4202</v>
      </c>
      <c r="C15" s="63">
        <v>948</v>
      </c>
      <c r="D15" s="63">
        <v>740</v>
      </c>
      <c r="E15" s="63">
        <v>5890</v>
      </c>
      <c r="F15" s="68">
        <f>B15/$E$15</f>
        <v>0.7134125636672326</v>
      </c>
      <c r="G15" s="61">
        <f t="shared" ref="G15:I15" si="8">C15/$E$15</f>
        <v>0.16095076400679117</v>
      </c>
      <c r="H15" s="61">
        <f t="shared" si="8"/>
        <v>0.12563667232597622</v>
      </c>
      <c r="I15" s="44">
        <f t="shared" si="8"/>
        <v>1</v>
      </c>
      <c r="J15" s="53"/>
      <c r="K15" s="76"/>
      <c r="L15" s="76"/>
    </row>
    <row r="16" spans="1:12">
      <c r="A16" s="34" t="s">
        <v>22</v>
      </c>
      <c r="B16" s="63">
        <v>8669</v>
      </c>
      <c r="C16" s="63">
        <v>810</v>
      </c>
      <c r="D16" s="63">
        <v>337</v>
      </c>
      <c r="E16" s="63">
        <v>9816</v>
      </c>
      <c r="F16" s="68">
        <f>B16/$E$16</f>
        <v>0.88314995925020379</v>
      </c>
      <c r="G16" s="61">
        <f t="shared" ref="G16:I16" si="9">C16/$E$16</f>
        <v>8.2518337408312964E-2</v>
      </c>
      <c r="H16" s="61">
        <f t="shared" si="9"/>
        <v>3.4331703341483291E-2</v>
      </c>
      <c r="I16" s="44">
        <f t="shared" si="9"/>
        <v>1</v>
      </c>
      <c r="J16" s="53"/>
      <c r="K16" s="76"/>
      <c r="L16" s="76"/>
    </row>
    <row r="17" spans="1:12">
      <c r="A17" s="34" t="s">
        <v>23</v>
      </c>
      <c r="B17" s="63">
        <v>18321</v>
      </c>
      <c r="C17" s="63">
        <v>7801</v>
      </c>
      <c r="D17" s="63">
        <v>806</v>
      </c>
      <c r="E17" s="63">
        <v>26928</v>
      </c>
      <c r="F17" s="68">
        <f>B17/$E$17</f>
        <v>0.68036987522281644</v>
      </c>
      <c r="G17" s="61">
        <f t="shared" ref="G17:I17" si="10">C17/$E$17</f>
        <v>0.28969845513963161</v>
      </c>
      <c r="H17" s="61">
        <f t="shared" si="10"/>
        <v>2.9931669637551991E-2</v>
      </c>
      <c r="I17" s="44">
        <f t="shared" si="10"/>
        <v>1</v>
      </c>
      <c r="J17" s="53"/>
      <c r="K17" s="76"/>
      <c r="L17" s="76"/>
    </row>
    <row r="18" spans="1:12">
      <c r="A18" s="34" t="s">
        <v>24</v>
      </c>
      <c r="B18" s="63">
        <v>7578</v>
      </c>
      <c r="C18" s="63">
        <v>2302</v>
      </c>
      <c r="D18" s="63">
        <v>347</v>
      </c>
      <c r="E18" s="63">
        <v>10227</v>
      </c>
      <c r="F18" s="68">
        <f>B18/$E$18</f>
        <v>0.7409797594602523</v>
      </c>
      <c r="G18" s="61">
        <f t="shared" ref="G18:I18" si="11">C18/$E$18</f>
        <v>0.22509044685636062</v>
      </c>
      <c r="H18" s="61">
        <f t="shared" si="11"/>
        <v>3.3929793683387111E-2</v>
      </c>
      <c r="I18" s="44">
        <f t="shared" si="11"/>
        <v>1</v>
      </c>
      <c r="J18" s="53"/>
      <c r="K18" s="76"/>
      <c r="L18" s="76"/>
    </row>
    <row r="19" spans="1:12">
      <c r="A19" s="34" t="s">
        <v>25</v>
      </c>
      <c r="B19" s="63">
        <v>12502</v>
      </c>
      <c r="C19" s="63">
        <v>706</v>
      </c>
      <c r="D19" s="63">
        <v>361</v>
      </c>
      <c r="E19" s="63">
        <v>13569</v>
      </c>
      <c r="F19" s="68">
        <f>B19/$E$19</f>
        <v>0.92136487581988358</v>
      </c>
      <c r="G19" s="61">
        <f t="shared" ref="G19:I19" si="12">C19/$E$19</f>
        <v>5.2030363328174518E-2</v>
      </c>
      <c r="H19" s="61">
        <f t="shared" si="12"/>
        <v>2.6604760851941925E-2</v>
      </c>
      <c r="I19" s="44">
        <f t="shared" si="12"/>
        <v>1</v>
      </c>
      <c r="J19" s="53"/>
      <c r="K19" s="76"/>
      <c r="L19" s="76"/>
    </row>
    <row r="20" spans="1:12">
      <c r="A20" s="35" t="s">
        <v>32</v>
      </c>
      <c r="B20" s="62">
        <f>SUM(B7:B19)</f>
        <v>97548</v>
      </c>
      <c r="C20" s="64">
        <f t="shared" ref="C20:E20" si="13">SUM(C7:C19)</f>
        <v>19603</v>
      </c>
      <c r="D20" s="64">
        <f t="shared" si="13"/>
        <v>5100</v>
      </c>
      <c r="E20" s="64">
        <f t="shared" si="13"/>
        <v>122251</v>
      </c>
      <c r="F20" s="68">
        <f>B20/$E$20</f>
        <v>0.79793212325461549</v>
      </c>
      <c r="G20" s="61">
        <f t="shared" ref="G20:I20" si="14">C20/$E$20</f>
        <v>0.16035042658137766</v>
      </c>
      <c r="H20" s="61">
        <f>D20/$E$20</f>
        <v>4.1717450164006839E-2</v>
      </c>
      <c r="I20" s="44">
        <f t="shared" si="14"/>
        <v>1</v>
      </c>
      <c r="J20" s="53"/>
      <c r="K20" s="76"/>
      <c r="L20" s="76"/>
    </row>
    <row r="21" spans="1:12">
      <c r="A21" s="34"/>
      <c r="B21" s="20"/>
      <c r="C21" s="13"/>
      <c r="D21" s="13"/>
      <c r="E21" s="13"/>
      <c r="F21" s="39"/>
      <c r="G21" s="9"/>
      <c r="H21" s="9"/>
      <c r="I21" s="9"/>
    </row>
    <row r="22" spans="1:12" ht="30" customHeight="1">
      <c r="A22" s="36" t="s">
        <v>40</v>
      </c>
      <c r="B22" s="20"/>
      <c r="C22" s="13"/>
      <c r="D22" s="13"/>
      <c r="E22" s="13"/>
      <c r="F22" s="39"/>
      <c r="G22" s="9"/>
      <c r="H22" s="9"/>
      <c r="I22" s="9"/>
    </row>
    <row r="23" spans="1:12">
      <c r="A23" s="17" t="s">
        <v>0</v>
      </c>
      <c r="B23" s="69">
        <v>5540</v>
      </c>
      <c r="C23" s="65">
        <v>163</v>
      </c>
      <c r="D23" s="65">
        <v>142</v>
      </c>
      <c r="E23" s="67">
        <v>5845</v>
      </c>
      <c r="F23" s="68">
        <f>B23/$E$23</f>
        <v>0.94781864841745078</v>
      </c>
      <c r="G23" s="61">
        <f t="shared" ref="G23:I23" si="15">C23/$E$23</f>
        <v>2.7887082976903337E-2</v>
      </c>
      <c r="H23" s="61">
        <f t="shared" si="15"/>
        <v>2.429426860564585E-2</v>
      </c>
      <c r="I23" s="44">
        <f t="shared" si="15"/>
        <v>1</v>
      </c>
      <c r="J23" s="53"/>
      <c r="K23" s="52"/>
    </row>
    <row r="24" spans="1:12">
      <c r="A24" s="34" t="s">
        <v>1</v>
      </c>
      <c r="B24" s="66">
        <v>3889</v>
      </c>
      <c r="C24" s="66">
        <v>9</v>
      </c>
      <c r="D24" s="66">
        <v>2</v>
      </c>
      <c r="E24" s="66">
        <v>3900</v>
      </c>
      <c r="F24" s="68">
        <f>B24/$E$24</f>
        <v>0.99717948717948723</v>
      </c>
      <c r="G24" s="61">
        <f t="shared" ref="G24:I24" si="16">C24/$E$24</f>
        <v>2.3076923076923079E-3</v>
      </c>
      <c r="H24" s="61">
        <f t="shared" si="16"/>
        <v>5.1282051282051282E-4</v>
      </c>
      <c r="I24" s="44">
        <f t="shared" si="16"/>
        <v>1</v>
      </c>
      <c r="J24" s="53"/>
      <c r="K24" s="52"/>
    </row>
    <row r="25" spans="1:12">
      <c r="A25" s="34" t="s">
        <v>2</v>
      </c>
      <c r="B25" s="66">
        <v>5124</v>
      </c>
      <c r="C25" s="66">
        <v>45</v>
      </c>
      <c r="D25" s="66">
        <v>25</v>
      </c>
      <c r="E25" s="66">
        <v>5194</v>
      </c>
      <c r="F25" s="68">
        <f>B25/$E$25</f>
        <v>0.98652291105121293</v>
      </c>
      <c r="G25" s="61">
        <f t="shared" ref="G25:I25" si="17">C25/$E$25</f>
        <v>8.6638428956488257E-3</v>
      </c>
      <c r="H25" s="61">
        <f t="shared" si="17"/>
        <v>4.8132460531382362E-3</v>
      </c>
      <c r="I25" s="44">
        <f t="shared" si="17"/>
        <v>1</v>
      </c>
      <c r="J25" s="53"/>
      <c r="K25" s="52"/>
    </row>
    <row r="26" spans="1:12">
      <c r="A26" s="34" t="s">
        <v>3</v>
      </c>
      <c r="B26" s="66">
        <v>1223</v>
      </c>
      <c r="C26" s="66">
        <v>69</v>
      </c>
      <c r="D26" s="66">
        <v>1</v>
      </c>
      <c r="E26" s="66">
        <v>1293</v>
      </c>
      <c r="F26" s="68">
        <f>B26/$E$26</f>
        <v>0.94586233565351896</v>
      </c>
      <c r="G26" s="61">
        <f t="shared" ref="G26:I26" si="18">C26/$E$26</f>
        <v>5.336426914153132E-2</v>
      </c>
      <c r="H26" s="61">
        <f t="shared" si="18"/>
        <v>7.7339520494972935E-4</v>
      </c>
      <c r="I26" s="44">
        <f t="shared" si="18"/>
        <v>1</v>
      </c>
      <c r="J26" s="53"/>
      <c r="K26" s="52"/>
    </row>
    <row r="27" spans="1:12">
      <c r="A27" s="34" t="s">
        <v>35</v>
      </c>
      <c r="B27" s="66">
        <v>19131</v>
      </c>
      <c r="C27" s="66">
        <v>30</v>
      </c>
      <c r="D27" s="66">
        <v>64</v>
      </c>
      <c r="E27" s="66">
        <v>19225</v>
      </c>
      <c r="F27" s="68">
        <f>B27/$E$27</f>
        <v>0.99511053315994802</v>
      </c>
      <c r="G27" s="61">
        <f t="shared" ref="G27:I27" si="19">C27/$E$27</f>
        <v>1.5604681404421327E-3</v>
      </c>
      <c r="H27" s="61">
        <f t="shared" si="19"/>
        <v>3.3289986996098832E-3</v>
      </c>
      <c r="I27" s="44">
        <f t="shared" si="19"/>
        <v>1</v>
      </c>
      <c r="J27" s="53"/>
      <c r="K27" s="52"/>
    </row>
    <row r="28" spans="1:12">
      <c r="A28" s="34" t="s">
        <v>4</v>
      </c>
      <c r="B28" s="66">
        <v>4457</v>
      </c>
      <c r="C28" s="66">
        <v>45</v>
      </c>
      <c r="D28" s="66">
        <v>6</v>
      </c>
      <c r="E28" s="66">
        <v>4508</v>
      </c>
      <c r="F28" s="68">
        <f>B28/$E$28</f>
        <v>0.98868677905944991</v>
      </c>
      <c r="G28" s="61">
        <f t="shared" ref="G28:I28" si="20">C28/$E$28</f>
        <v>9.9822537710736476E-3</v>
      </c>
      <c r="H28" s="61">
        <f t="shared" si="20"/>
        <v>1.3309671694764862E-3</v>
      </c>
      <c r="I28" s="44">
        <f t="shared" si="20"/>
        <v>1</v>
      </c>
      <c r="J28" s="53"/>
      <c r="K28" s="52"/>
    </row>
    <row r="29" spans="1:12">
      <c r="A29" s="34" t="s">
        <v>5</v>
      </c>
      <c r="B29" s="66">
        <v>1892</v>
      </c>
      <c r="C29" s="66">
        <v>194</v>
      </c>
      <c r="D29" s="66">
        <v>12</v>
      </c>
      <c r="E29" s="66">
        <v>2098</v>
      </c>
      <c r="F29" s="68">
        <f>B29/$E$29</f>
        <v>0.90181124880838892</v>
      </c>
      <c r="G29" s="61">
        <f t="shared" ref="G29:I29" si="21">C29/$E$29</f>
        <v>9.2469018112488088E-2</v>
      </c>
      <c r="H29" s="61">
        <f t="shared" si="21"/>
        <v>5.7197330791229741E-3</v>
      </c>
      <c r="I29" s="44">
        <f t="shared" si="21"/>
        <v>1</v>
      </c>
      <c r="J29" s="53"/>
      <c r="K29" s="52"/>
    </row>
    <row r="30" spans="1:12">
      <c r="A30" s="34" t="s">
        <v>6</v>
      </c>
      <c r="B30" s="66">
        <v>5537</v>
      </c>
      <c r="C30" s="66">
        <v>0</v>
      </c>
      <c r="D30" s="66">
        <v>255</v>
      </c>
      <c r="E30" s="66">
        <v>5792</v>
      </c>
      <c r="F30" s="68">
        <f>B30/$E$30</f>
        <v>0.95597375690607733</v>
      </c>
      <c r="G30" s="61">
        <f t="shared" ref="G30:I30" si="22">C30/$E$30</f>
        <v>0</v>
      </c>
      <c r="H30" s="61">
        <f t="shared" si="22"/>
        <v>4.4026243093922654E-2</v>
      </c>
      <c r="I30" s="44">
        <f t="shared" si="22"/>
        <v>1</v>
      </c>
      <c r="J30" s="53"/>
      <c r="K30" s="52"/>
    </row>
    <row r="31" spans="1:12">
      <c r="A31" s="34" t="s">
        <v>7</v>
      </c>
      <c r="B31" s="66">
        <v>1007</v>
      </c>
      <c r="C31" s="66">
        <v>0</v>
      </c>
      <c r="D31" s="66">
        <v>736</v>
      </c>
      <c r="E31" s="66">
        <v>1743</v>
      </c>
      <c r="F31" s="68">
        <f>B31/$E$31</f>
        <v>0.57773952954675845</v>
      </c>
      <c r="G31" s="61">
        <f t="shared" ref="G31:I31" si="23">C31/$E$31</f>
        <v>0</v>
      </c>
      <c r="H31" s="61">
        <f t="shared" si="23"/>
        <v>0.42226047045324155</v>
      </c>
      <c r="I31" s="44">
        <f t="shared" si="23"/>
        <v>1</v>
      </c>
      <c r="J31" s="53"/>
      <c r="K31" s="52"/>
      <c r="L31" s="40"/>
    </row>
    <row r="32" spans="1:12">
      <c r="A32" s="34" t="s">
        <v>8</v>
      </c>
      <c r="B32" s="66">
        <v>14532</v>
      </c>
      <c r="C32" s="66">
        <v>213</v>
      </c>
      <c r="D32" s="66">
        <v>49</v>
      </c>
      <c r="E32" s="66">
        <v>14794</v>
      </c>
      <c r="F32" s="68">
        <f>B32/$E$32</f>
        <v>0.98229011761524943</v>
      </c>
      <c r="G32" s="61">
        <f t="shared" ref="G32:I32" si="24">C32/$E$32</f>
        <v>1.4397728808976612E-2</v>
      </c>
      <c r="H32" s="61">
        <f t="shared" si="24"/>
        <v>3.3121535757739623E-3</v>
      </c>
      <c r="I32" s="44">
        <f t="shared" si="24"/>
        <v>1</v>
      </c>
      <c r="J32" s="53"/>
      <c r="K32" s="52"/>
      <c r="L32" s="40"/>
    </row>
    <row r="33" spans="1:11">
      <c r="A33" s="34" t="s">
        <v>9</v>
      </c>
      <c r="B33" s="66">
        <v>7287</v>
      </c>
      <c r="C33" s="66">
        <v>31</v>
      </c>
      <c r="D33" s="66">
        <v>78</v>
      </c>
      <c r="E33" s="66">
        <v>7396</v>
      </c>
      <c r="F33" s="68">
        <f>B33/$E$33</f>
        <v>0.98526230394808001</v>
      </c>
      <c r="G33" s="61">
        <f t="shared" ref="G33:I33" si="25">C33/$E$33</f>
        <v>4.1914548404542997E-3</v>
      </c>
      <c r="H33" s="61">
        <f t="shared" si="25"/>
        <v>1.0546241211465657E-2</v>
      </c>
      <c r="I33" s="44">
        <f t="shared" si="25"/>
        <v>1</v>
      </c>
      <c r="J33" s="53"/>
      <c r="K33" s="52"/>
    </row>
    <row r="34" spans="1:11">
      <c r="A34" s="34" t="s">
        <v>10</v>
      </c>
      <c r="B34" s="66">
        <v>5106</v>
      </c>
      <c r="C34" s="66">
        <v>77</v>
      </c>
      <c r="D34" s="66">
        <v>2</v>
      </c>
      <c r="E34" s="66">
        <v>5185</v>
      </c>
      <c r="F34" s="68">
        <f>B34/$E$34</f>
        <v>0.9847637415621987</v>
      </c>
      <c r="G34" s="61">
        <f t="shared" ref="G34:I34" si="26">C34/$E$34</f>
        <v>1.485053037608486E-2</v>
      </c>
      <c r="H34" s="61">
        <f t="shared" si="26"/>
        <v>3.8572806171648989E-4</v>
      </c>
      <c r="I34" s="44">
        <f t="shared" si="26"/>
        <v>1</v>
      </c>
      <c r="J34" s="53"/>
      <c r="K34" s="52"/>
    </row>
    <row r="35" spans="1:11">
      <c r="A35" s="34" t="s">
        <v>11</v>
      </c>
      <c r="B35" s="66">
        <v>23338</v>
      </c>
      <c r="C35" s="66">
        <v>640</v>
      </c>
      <c r="D35" s="66">
        <v>27</v>
      </c>
      <c r="E35" s="66">
        <v>24005</v>
      </c>
      <c r="F35" s="68">
        <f>B35/$E$35</f>
        <v>0.97221412205790458</v>
      </c>
      <c r="G35" s="61">
        <f t="shared" ref="G35:I35" si="27">C35/$E$35</f>
        <v>2.6661112268277443E-2</v>
      </c>
      <c r="H35" s="61">
        <f t="shared" si="27"/>
        <v>1.1247656738179546E-3</v>
      </c>
      <c r="I35" s="44">
        <f t="shared" si="27"/>
        <v>1</v>
      </c>
      <c r="J35" s="53"/>
      <c r="K35" s="52"/>
    </row>
    <row r="36" spans="1:11">
      <c r="A36" s="34" t="s">
        <v>12</v>
      </c>
      <c r="B36" s="66">
        <v>4211</v>
      </c>
      <c r="C36" s="66">
        <v>177</v>
      </c>
      <c r="D36" s="66">
        <v>11</v>
      </c>
      <c r="E36" s="66">
        <v>4399</v>
      </c>
      <c r="F36" s="68">
        <f>B36/$E$36</f>
        <v>0.95726301432143668</v>
      </c>
      <c r="G36" s="61">
        <f t="shared" ref="G36:I36" si="28">C36/$E$36</f>
        <v>4.0236417367583543E-2</v>
      </c>
      <c r="H36" s="61">
        <f t="shared" si="28"/>
        <v>2.5005683109797683E-3</v>
      </c>
      <c r="I36" s="44">
        <f t="shared" si="28"/>
        <v>1</v>
      </c>
      <c r="J36" s="53"/>
      <c r="K36" s="52"/>
    </row>
    <row r="37" spans="1:11">
      <c r="A37" s="35" t="s">
        <v>32</v>
      </c>
      <c r="B37" s="62">
        <f>SUM(B23:B36)</f>
        <v>102274</v>
      </c>
      <c r="C37" s="64">
        <f t="shared" ref="C37:E37" si="29">SUM(C23:C36)</f>
        <v>1693</v>
      </c>
      <c r="D37" s="64">
        <f t="shared" si="29"/>
        <v>1410</v>
      </c>
      <c r="E37" s="64">
        <f t="shared" si="29"/>
        <v>105377</v>
      </c>
      <c r="F37" s="68">
        <f>B37/$E$37</f>
        <v>0.97055334655570003</v>
      </c>
      <c r="G37" s="61">
        <f t="shared" ref="G37:I37" si="30">C37/$E$37</f>
        <v>1.6066124486367992E-2</v>
      </c>
      <c r="H37" s="61">
        <f t="shared" si="30"/>
        <v>1.3380528957931997E-2</v>
      </c>
      <c r="I37" s="44">
        <f t="shared" si="30"/>
        <v>1</v>
      </c>
      <c r="J37" s="53"/>
      <c r="K37" s="52"/>
    </row>
    <row r="38" spans="1:11">
      <c r="A38" s="34"/>
      <c r="B38" s="32"/>
      <c r="C38" s="30"/>
      <c r="D38" s="30"/>
      <c r="E38" s="30"/>
      <c r="F38" s="43"/>
      <c r="G38" s="44"/>
      <c r="H38" s="44"/>
      <c r="I38" s="44"/>
      <c r="K38" s="52"/>
    </row>
    <row r="39" spans="1:11" ht="15.75" thickBot="1">
      <c r="A39" s="27" t="s">
        <v>36</v>
      </c>
      <c r="B39" s="28">
        <f>B20+B37</f>
        <v>199822</v>
      </c>
      <c r="C39" s="29">
        <f t="shared" ref="C39:E39" si="31">C20+C37</f>
        <v>21296</v>
      </c>
      <c r="D39" s="29">
        <f t="shared" si="31"/>
        <v>6510</v>
      </c>
      <c r="E39" s="29">
        <f t="shared" si="31"/>
        <v>227628</v>
      </c>
      <c r="F39" s="45">
        <f>B39/$E$39</f>
        <v>0.87784455339413425</v>
      </c>
      <c r="G39" s="46">
        <f t="shared" ref="G39:I39" si="32">C39/$E$39</f>
        <v>9.3556153021596644E-2</v>
      </c>
      <c r="H39" s="46">
        <f t="shared" si="32"/>
        <v>2.8599293584269072E-2</v>
      </c>
      <c r="I39" s="46">
        <f t="shared" si="32"/>
        <v>1</v>
      </c>
      <c r="J39" s="53"/>
      <c r="K39" s="52"/>
    </row>
    <row r="40" spans="1:11" ht="15.75" thickTop="1">
      <c r="A40" s="1" t="s">
        <v>37</v>
      </c>
      <c r="B40" s="2"/>
      <c r="C40" s="2"/>
      <c r="D40" s="2"/>
      <c r="E40" s="2"/>
      <c r="F40" s="2"/>
      <c r="G40" s="2"/>
      <c r="H40" s="2"/>
      <c r="I40" s="2"/>
    </row>
    <row r="41" spans="1:11">
      <c r="A41" s="1" t="s">
        <v>38</v>
      </c>
      <c r="B41" s="2"/>
      <c r="C41" s="2"/>
      <c r="D41" s="2"/>
      <c r="E41" s="2"/>
      <c r="F41" s="2"/>
      <c r="G41" s="2"/>
      <c r="H41" s="2"/>
      <c r="I41" s="2"/>
    </row>
    <row r="42" spans="1:11">
      <c r="A42" s="1" t="s">
        <v>39</v>
      </c>
      <c r="B42" s="2"/>
      <c r="C42" s="2"/>
      <c r="D42" s="2"/>
      <c r="E42" s="2"/>
      <c r="F42" s="2"/>
      <c r="G42" s="2"/>
      <c r="H42" s="2"/>
      <c r="I42" s="2"/>
    </row>
    <row r="43" spans="1:11">
      <c r="A43" s="1"/>
      <c r="B43" s="2"/>
      <c r="C43" s="2"/>
      <c r="D43" s="2"/>
      <c r="E43" s="2"/>
      <c r="F43" s="2"/>
      <c r="G43" s="2"/>
      <c r="H43" s="2"/>
      <c r="I43" s="2"/>
    </row>
    <row r="44" spans="1:11">
      <c r="A44" s="1"/>
      <c r="B44" s="2"/>
      <c r="C44" s="2"/>
      <c r="D44" s="2"/>
      <c r="E44" s="2"/>
      <c r="F44" s="2"/>
      <c r="G44" s="2"/>
      <c r="H44" s="2"/>
      <c r="I44" s="2"/>
    </row>
    <row r="45" spans="1:11">
      <c r="A45" s="1" t="s">
        <v>42</v>
      </c>
      <c r="B45" s="2"/>
      <c r="C45" s="2"/>
      <c r="D45" s="2"/>
      <c r="E45" s="2"/>
      <c r="F45" s="2"/>
      <c r="G45" s="2"/>
      <c r="H45" s="2"/>
      <c r="I45" s="2"/>
    </row>
    <row r="46" spans="1:11">
      <c r="A46" s="1" t="s">
        <v>43</v>
      </c>
      <c r="B46" s="2"/>
      <c r="C46" s="2"/>
      <c r="D46" s="2"/>
      <c r="E46" s="2"/>
      <c r="F46" s="2"/>
      <c r="G46" s="2"/>
      <c r="H46" s="2"/>
      <c r="I46" s="2"/>
    </row>
    <row r="47" spans="1:11" ht="15.75" thickBot="1">
      <c r="A47" s="7" t="s">
        <v>74</v>
      </c>
      <c r="B47" s="2"/>
      <c r="C47" s="2"/>
      <c r="D47" s="2"/>
      <c r="E47" s="2"/>
      <c r="F47" s="2"/>
      <c r="G47" s="2"/>
      <c r="H47" s="2"/>
      <c r="I47" s="2"/>
    </row>
    <row r="48" spans="1:11" ht="15.75" thickTop="1">
      <c r="A48" s="5"/>
      <c r="B48" s="81" t="s">
        <v>33</v>
      </c>
      <c r="C48" s="82"/>
      <c r="D48" s="82"/>
      <c r="E48" s="83"/>
      <c r="F48" s="82" t="s">
        <v>34</v>
      </c>
      <c r="G48" s="82"/>
      <c r="H48" s="82"/>
      <c r="I48" s="82"/>
    </row>
    <row r="49" spans="1:10" ht="45" customHeight="1">
      <c r="A49" s="6" t="s">
        <v>30</v>
      </c>
      <c r="B49" s="3" t="s">
        <v>26</v>
      </c>
      <c r="C49" s="3" t="s">
        <v>27</v>
      </c>
      <c r="D49" s="3" t="s">
        <v>28</v>
      </c>
      <c r="E49" s="4" t="s">
        <v>29</v>
      </c>
      <c r="F49" s="3" t="s">
        <v>26</v>
      </c>
      <c r="G49" s="3" t="s">
        <v>27</v>
      </c>
      <c r="H49" s="3" t="s">
        <v>28</v>
      </c>
      <c r="I49" s="3" t="s">
        <v>29</v>
      </c>
    </row>
    <row r="50" spans="1:10" ht="30" customHeight="1">
      <c r="A50" s="16" t="s">
        <v>31</v>
      </c>
      <c r="B50" s="70"/>
      <c r="C50" s="18"/>
      <c r="D50" s="18"/>
      <c r="E50" s="23"/>
      <c r="F50" s="18"/>
      <c r="G50" s="18"/>
      <c r="H50" s="18"/>
      <c r="I50" s="18"/>
    </row>
    <row r="51" spans="1:10">
      <c r="A51" s="14" t="s">
        <v>44</v>
      </c>
      <c r="B51" s="79">
        <v>876</v>
      </c>
      <c r="C51" s="78">
        <v>411</v>
      </c>
      <c r="D51" s="78">
        <v>114</v>
      </c>
      <c r="E51" s="59">
        <f>SUM(B51:D51)</f>
        <v>1401</v>
      </c>
      <c r="F51" s="60">
        <f>B51/$E$51</f>
        <v>0.62526766595289074</v>
      </c>
      <c r="G51" s="61">
        <f t="shared" ref="G51:I51" si="33">C51/$E$51</f>
        <v>0.29336188436830835</v>
      </c>
      <c r="H51" s="61">
        <f t="shared" si="33"/>
        <v>8.137044967880086E-2</v>
      </c>
      <c r="I51" s="44">
        <f t="shared" si="33"/>
        <v>1</v>
      </c>
      <c r="J51" s="40"/>
    </row>
    <row r="52" spans="1:10">
      <c r="A52" s="14" t="s">
        <v>46</v>
      </c>
      <c r="B52" s="79">
        <v>2244</v>
      </c>
      <c r="C52" s="78">
        <v>151</v>
      </c>
      <c r="D52" s="78">
        <v>0</v>
      </c>
      <c r="E52" s="59">
        <f>SUM(B52:D52)</f>
        <v>2395</v>
      </c>
      <c r="F52" s="60">
        <f>B52/$E$52</f>
        <v>0.93695198329853857</v>
      </c>
      <c r="G52" s="61">
        <f t="shared" ref="G52:I52" si="34">C52/$E$52</f>
        <v>6.3048016701461373E-2</v>
      </c>
      <c r="H52" s="61">
        <f t="shared" si="34"/>
        <v>0</v>
      </c>
      <c r="I52" s="44">
        <f t="shared" si="34"/>
        <v>1</v>
      </c>
      <c r="J52" s="40"/>
    </row>
    <row r="53" spans="1:10">
      <c r="A53" s="14" t="s">
        <v>45</v>
      </c>
      <c r="B53" s="79">
        <v>926</v>
      </c>
      <c r="C53" s="78">
        <v>139</v>
      </c>
      <c r="D53" s="78">
        <v>42</v>
      </c>
      <c r="E53" s="59">
        <f t="shared" ref="E53:E76" si="35">SUM(B53:D53)</f>
        <v>1107</v>
      </c>
      <c r="F53" s="60">
        <f>B53/$E$53</f>
        <v>0.8364950316169828</v>
      </c>
      <c r="G53" s="61">
        <f t="shared" ref="G53:I53" si="36">C53/$E$53</f>
        <v>0.12556458897922312</v>
      </c>
      <c r="H53" s="61">
        <f t="shared" si="36"/>
        <v>3.7940379403794036E-2</v>
      </c>
      <c r="I53" s="44">
        <f t="shared" si="36"/>
        <v>1</v>
      </c>
      <c r="J53" s="40"/>
    </row>
    <row r="54" spans="1:10">
      <c r="A54" s="14" t="s">
        <v>47</v>
      </c>
      <c r="B54" s="79">
        <v>1195</v>
      </c>
      <c r="C54" s="78">
        <v>306</v>
      </c>
      <c r="D54" s="78">
        <v>34</v>
      </c>
      <c r="E54" s="59">
        <f t="shared" si="35"/>
        <v>1535</v>
      </c>
      <c r="F54" s="60">
        <f>B54/$E$54</f>
        <v>0.77850162866449513</v>
      </c>
      <c r="G54" s="61">
        <f t="shared" ref="G54:I54" si="37">C54/$E$54</f>
        <v>0.19934853420195439</v>
      </c>
      <c r="H54" s="61">
        <f t="shared" si="37"/>
        <v>2.2149837133550489E-2</v>
      </c>
      <c r="I54" s="44">
        <f t="shared" si="37"/>
        <v>1</v>
      </c>
      <c r="J54" s="40"/>
    </row>
    <row r="55" spans="1:10">
      <c r="A55" s="17" t="s">
        <v>48</v>
      </c>
      <c r="B55" s="79">
        <v>7135</v>
      </c>
      <c r="C55" s="78">
        <v>8557</v>
      </c>
      <c r="D55" s="78">
        <v>344</v>
      </c>
      <c r="E55" s="59">
        <f t="shared" si="35"/>
        <v>16036</v>
      </c>
      <c r="F55" s="60">
        <f>B55/$E$55</f>
        <v>0.44493639311549016</v>
      </c>
      <c r="G55" s="61">
        <f t="shared" ref="G55:I55" si="38">C55/$E$55</f>
        <v>0.53361187328510851</v>
      </c>
      <c r="H55" s="61">
        <f t="shared" si="38"/>
        <v>2.1451733599401349E-2</v>
      </c>
      <c r="I55" s="44">
        <f t="shared" si="38"/>
        <v>1</v>
      </c>
      <c r="J55" s="40"/>
    </row>
    <row r="56" spans="1:10">
      <c r="A56" s="17" t="s">
        <v>49</v>
      </c>
      <c r="B56" s="79">
        <v>55</v>
      </c>
      <c r="C56" s="78">
        <v>189</v>
      </c>
      <c r="D56" s="78">
        <v>33</v>
      </c>
      <c r="E56" s="59">
        <f t="shared" si="35"/>
        <v>277</v>
      </c>
      <c r="F56" s="60">
        <f>B56/$E$56</f>
        <v>0.19855595667870035</v>
      </c>
      <c r="G56" s="61">
        <f t="shared" ref="G56:I56" si="39">C56/$E$56</f>
        <v>0.68231046931407946</v>
      </c>
      <c r="H56" s="61">
        <f t="shared" si="39"/>
        <v>0.11913357400722022</v>
      </c>
      <c r="I56" s="44">
        <f t="shared" si="39"/>
        <v>1</v>
      </c>
      <c r="J56" s="40"/>
    </row>
    <row r="57" spans="1:10">
      <c r="A57" s="14" t="s">
        <v>50</v>
      </c>
      <c r="B57" s="79">
        <v>428</v>
      </c>
      <c r="C57" s="78">
        <v>388</v>
      </c>
      <c r="D57" s="78">
        <v>14</v>
      </c>
      <c r="E57" s="59">
        <f t="shared" si="35"/>
        <v>830</v>
      </c>
      <c r="F57" s="60">
        <f>B57/$E$57</f>
        <v>0.51566265060240968</v>
      </c>
      <c r="G57" s="61">
        <f t="shared" ref="G57:I57" si="40">C57/$E$57</f>
        <v>0.46746987951807228</v>
      </c>
      <c r="H57" s="61">
        <f t="shared" si="40"/>
        <v>1.6867469879518072E-2</v>
      </c>
      <c r="I57" s="44">
        <f t="shared" si="40"/>
        <v>1</v>
      </c>
      <c r="J57" s="40"/>
    </row>
    <row r="58" spans="1:10">
      <c r="A58" s="14" t="s">
        <v>51</v>
      </c>
      <c r="B58" s="79">
        <v>3682</v>
      </c>
      <c r="C58" s="78">
        <v>369</v>
      </c>
      <c r="D58" s="78">
        <v>180</v>
      </c>
      <c r="E58" s="59">
        <f t="shared" si="35"/>
        <v>4231</v>
      </c>
      <c r="F58" s="60">
        <f>B58/$E$58</f>
        <v>0.87024344126683995</v>
      </c>
      <c r="G58" s="61">
        <f t="shared" ref="G58:I58" si="41">C58/$E$58</f>
        <v>8.721342472228788E-2</v>
      </c>
      <c r="H58" s="61">
        <f t="shared" si="41"/>
        <v>4.2543134010872133E-2</v>
      </c>
      <c r="I58" s="44">
        <f t="shared" si="41"/>
        <v>1</v>
      </c>
      <c r="J58" s="40"/>
    </row>
    <row r="59" spans="1:10">
      <c r="A59" s="14" t="s">
        <v>52</v>
      </c>
      <c r="B59" s="79">
        <v>1031</v>
      </c>
      <c r="C59" s="78">
        <v>1033</v>
      </c>
      <c r="D59" s="78">
        <v>13</v>
      </c>
      <c r="E59" s="59">
        <f t="shared" si="35"/>
        <v>2077</v>
      </c>
      <c r="F59" s="60">
        <f>B59/$E$59</f>
        <v>0.49638902262879153</v>
      </c>
      <c r="G59" s="61">
        <f t="shared" ref="G59:I59" si="42">C59/$E$59</f>
        <v>0.49735194992778048</v>
      </c>
      <c r="H59" s="61">
        <f t="shared" si="42"/>
        <v>6.2590274434280212E-3</v>
      </c>
      <c r="I59" s="44">
        <f t="shared" si="42"/>
        <v>1</v>
      </c>
      <c r="J59" s="40"/>
    </row>
    <row r="60" spans="1:10">
      <c r="A60" s="14" t="s">
        <v>53</v>
      </c>
      <c r="B60" s="79">
        <v>1004</v>
      </c>
      <c r="C60" s="78">
        <v>170</v>
      </c>
      <c r="D60" s="78">
        <v>154</v>
      </c>
      <c r="E60" s="59">
        <f t="shared" si="35"/>
        <v>1328</v>
      </c>
      <c r="F60" s="60">
        <f>B60/$E$60</f>
        <v>0.75602409638554213</v>
      </c>
      <c r="G60" s="61">
        <f t="shared" ref="G60:I60" si="43">C60/$E$60</f>
        <v>0.12801204819277109</v>
      </c>
      <c r="H60" s="61">
        <f t="shared" si="43"/>
        <v>0.11596385542168675</v>
      </c>
      <c r="I60" s="44">
        <f t="shared" si="43"/>
        <v>1</v>
      </c>
      <c r="J60" s="40"/>
    </row>
    <row r="61" spans="1:10">
      <c r="A61" s="14" t="s">
        <v>54</v>
      </c>
      <c r="B61" s="79">
        <v>873</v>
      </c>
      <c r="C61" s="78">
        <v>242</v>
      </c>
      <c r="D61" s="78">
        <v>104</v>
      </c>
      <c r="E61" s="59">
        <f t="shared" si="35"/>
        <v>1219</v>
      </c>
      <c r="F61" s="60">
        <f>B61/$E$61</f>
        <v>0.71616078753076295</v>
      </c>
      <c r="G61" s="61">
        <f t="shared" ref="G61:I61" si="44">C61/$E$61</f>
        <v>0.1985233798195242</v>
      </c>
      <c r="H61" s="61">
        <f t="shared" si="44"/>
        <v>8.5315832649712875E-2</v>
      </c>
      <c r="I61" s="44">
        <f t="shared" si="44"/>
        <v>1</v>
      </c>
      <c r="J61" s="40"/>
    </row>
    <row r="62" spans="1:10">
      <c r="A62" s="14" t="s">
        <v>55</v>
      </c>
      <c r="B62" s="79">
        <v>4782</v>
      </c>
      <c r="C62" s="78">
        <v>2224</v>
      </c>
      <c r="D62" s="78">
        <v>922</v>
      </c>
      <c r="E62" s="59">
        <f t="shared" si="35"/>
        <v>7928</v>
      </c>
      <c r="F62" s="60">
        <f>B62/$E$62</f>
        <v>0.60317860746720486</v>
      </c>
      <c r="G62" s="61">
        <f t="shared" ref="G62:I62" si="45">C62/$E$62</f>
        <v>0.28052472250252269</v>
      </c>
      <c r="H62" s="61">
        <f t="shared" si="45"/>
        <v>0.11629667003027246</v>
      </c>
      <c r="I62" s="44">
        <f t="shared" si="45"/>
        <v>1</v>
      </c>
      <c r="J62" s="40"/>
    </row>
    <row r="63" spans="1:10">
      <c r="A63" s="14" t="s">
        <v>56</v>
      </c>
      <c r="B63" s="79">
        <v>2132</v>
      </c>
      <c r="C63" s="78">
        <v>526</v>
      </c>
      <c r="D63" s="78">
        <v>88</v>
      </c>
      <c r="E63" s="59">
        <f t="shared" si="35"/>
        <v>2746</v>
      </c>
      <c r="F63" s="60">
        <f>B63/$E$63</f>
        <v>0.77640203932993446</v>
      </c>
      <c r="G63" s="61">
        <f t="shared" ref="G63:I63" si="46">C63/$E$63</f>
        <v>0.19155134741442098</v>
      </c>
      <c r="H63" s="61">
        <f t="shared" si="46"/>
        <v>3.2046613255644577E-2</v>
      </c>
      <c r="I63" s="44">
        <f t="shared" si="46"/>
        <v>1</v>
      </c>
      <c r="J63" s="40"/>
    </row>
    <row r="64" spans="1:10">
      <c r="A64" s="14" t="s">
        <v>57</v>
      </c>
      <c r="B64" s="79">
        <v>3530</v>
      </c>
      <c r="C64" s="78">
        <v>386</v>
      </c>
      <c r="D64" s="78">
        <v>34</v>
      </c>
      <c r="E64" s="59">
        <f t="shared" si="35"/>
        <v>3950</v>
      </c>
      <c r="F64" s="60">
        <f>B64/$E$64</f>
        <v>0.89367088607594936</v>
      </c>
      <c r="G64" s="61">
        <f t="shared" ref="G64:I64" si="47">C64/$E$64</f>
        <v>9.7721518987341771E-2</v>
      </c>
      <c r="H64" s="61">
        <f t="shared" si="47"/>
        <v>8.6075949367088612E-3</v>
      </c>
      <c r="I64" s="44">
        <f t="shared" si="47"/>
        <v>1</v>
      </c>
      <c r="J64" s="40"/>
    </row>
    <row r="65" spans="1:10">
      <c r="A65" s="14" t="s">
        <v>73</v>
      </c>
      <c r="B65" s="79">
        <v>841</v>
      </c>
      <c r="C65" s="78">
        <v>190</v>
      </c>
      <c r="D65" s="78">
        <v>415</v>
      </c>
      <c r="E65" s="59">
        <f t="shared" si="35"/>
        <v>1446</v>
      </c>
      <c r="F65" s="60">
        <f>B65/$E$65</f>
        <v>0.58160442600276629</v>
      </c>
      <c r="G65" s="61">
        <f>C65/$E$65</f>
        <v>0.13139695712309821</v>
      </c>
      <c r="H65" s="61">
        <f>D65/$E$65</f>
        <v>0.28699861687413553</v>
      </c>
      <c r="I65" s="44">
        <f>E65/$E$65</f>
        <v>1</v>
      </c>
      <c r="J65" s="40"/>
    </row>
    <row r="66" spans="1:10">
      <c r="A66" s="14" t="s">
        <v>58</v>
      </c>
      <c r="B66" s="79">
        <v>1709</v>
      </c>
      <c r="C66" s="78">
        <v>7817</v>
      </c>
      <c r="D66" s="78">
        <v>457</v>
      </c>
      <c r="E66" s="59">
        <f t="shared" si="35"/>
        <v>9983</v>
      </c>
      <c r="F66" s="60">
        <f>B66/$E$66</f>
        <v>0.17119102474206149</v>
      </c>
      <c r="G66" s="61">
        <f t="shared" ref="G66:I66" si="48">C66/$E$66</f>
        <v>0.78303115296003201</v>
      </c>
      <c r="H66" s="61">
        <f t="shared" si="48"/>
        <v>4.5777822297906438E-2</v>
      </c>
      <c r="I66" s="44">
        <f t="shared" si="48"/>
        <v>1</v>
      </c>
      <c r="J66" s="40"/>
    </row>
    <row r="67" spans="1:10">
      <c r="A67" s="14" t="s">
        <v>59</v>
      </c>
      <c r="B67" s="79">
        <v>1486</v>
      </c>
      <c r="C67" s="78">
        <v>728</v>
      </c>
      <c r="D67" s="78">
        <v>27</v>
      </c>
      <c r="E67" s="59">
        <f t="shared" si="35"/>
        <v>2241</v>
      </c>
      <c r="F67" s="60">
        <f>B67/$E$67</f>
        <v>0.66309683177153056</v>
      </c>
      <c r="G67" s="61">
        <f t="shared" ref="G67:I67" si="49">C67/$E$67</f>
        <v>0.32485497545738512</v>
      </c>
      <c r="H67" s="61">
        <f t="shared" si="49"/>
        <v>1.2048192771084338E-2</v>
      </c>
      <c r="I67" s="44">
        <f t="shared" si="49"/>
        <v>1</v>
      </c>
      <c r="J67" s="40"/>
    </row>
    <row r="68" spans="1:10">
      <c r="A68" s="14" t="s">
        <v>60</v>
      </c>
      <c r="B68" s="79">
        <v>6262</v>
      </c>
      <c r="C68" s="78">
        <v>5515</v>
      </c>
      <c r="D68" s="78">
        <v>790</v>
      </c>
      <c r="E68" s="59">
        <f t="shared" si="35"/>
        <v>12567</v>
      </c>
      <c r="F68" s="60">
        <f>B68/$E$68</f>
        <v>0.49828917004853984</v>
      </c>
      <c r="G68" s="61">
        <f t="shared" ref="G68:I68" si="50">C68/$E$68</f>
        <v>0.43884777592106311</v>
      </c>
      <c r="H68" s="61">
        <f t="shared" si="50"/>
        <v>6.2863054030397075E-2</v>
      </c>
      <c r="I68" s="44">
        <f t="shared" si="50"/>
        <v>1</v>
      </c>
      <c r="J68" s="40"/>
    </row>
    <row r="69" spans="1:10">
      <c r="A69" s="14" t="s">
        <v>61</v>
      </c>
      <c r="B69" s="79">
        <v>2515</v>
      </c>
      <c r="C69" s="78">
        <v>397</v>
      </c>
      <c r="D69" s="78">
        <v>45</v>
      </c>
      <c r="E69" s="59">
        <f t="shared" si="35"/>
        <v>2957</v>
      </c>
      <c r="F69" s="60">
        <f>B69/$E$69</f>
        <v>0.85052417991207308</v>
      </c>
      <c r="G69" s="61">
        <f t="shared" ref="G69:I69" si="51">C69/$E$69</f>
        <v>0.13425769360838688</v>
      </c>
      <c r="H69" s="61">
        <f t="shared" si="51"/>
        <v>1.5218126479540075E-2</v>
      </c>
      <c r="I69" s="44">
        <f t="shared" si="51"/>
        <v>1</v>
      </c>
      <c r="J69" s="40"/>
    </row>
    <row r="70" spans="1:10">
      <c r="A70" s="14" t="s">
        <v>62</v>
      </c>
      <c r="B70" s="79">
        <v>353</v>
      </c>
      <c r="C70" s="78">
        <v>292</v>
      </c>
      <c r="D70" s="78">
        <v>1</v>
      </c>
      <c r="E70" s="59">
        <f t="shared" si="35"/>
        <v>646</v>
      </c>
      <c r="F70" s="60">
        <f>B70/$E$70</f>
        <v>0.54643962848297212</v>
      </c>
      <c r="G70" s="61">
        <f t="shared" ref="G70:I70" si="52">C70/$E$70</f>
        <v>0.45201238390092879</v>
      </c>
      <c r="H70" s="61">
        <f t="shared" si="52"/>
        <v>1.5479876160990713E-3</v>
      </c>
      <c r="I70" s="44">
        <f t="shared" si="52"/>
        <v>1</v>
      </c>
      <c r="J70" s="40"/>
    </row>
    <row r="71" spans="1:10">
      <c r="A71" s="14" t="s">
        <v>63</v>
      </c>
      <c r="B71" s="79">
        <v>1063</v>
      </c>
      <c r="C71" s="78">
        <v>5527</v>
      </c>
      <c r="D71" s="78">
        <v>696</v>
      </c>
      <c r="E71" s="59">
        <f t="shared" si="35"/>
        <v>7286</v>
      </c>
      <c r="F71" s="60">
        <f>B71/$E$71</f>
        <v>0.14589623936316223</v>
      </c>
      <c r="G71" s="61">
        <f t="shared" ref="G71:I71" si="53">C71/$E$71</f>
        <v>0.75857809497666762</v>
      </c>
      <c r="H71" s="61">
        <f t="shared" si="53"/>
        <v>9.5525665660170192E-2</v>
      </c>
      <c r="I71" s="44">
        <f t="shared" si="53"/>
        <v>1</v>
      </c>
      <c r="J71" s="40"/>
    </row>
    <row r="72" spans="1:10">
      <c r="A72" s="14" t="s">
        <v>64</v>
      </c>
      <c r="B72" s="79">
        <v>2553</v>
      </c>
      <c r="C72" s="78">
        <v>892</v>
      </c>
      <c r="D72" s="78">
        <v>27</v>
      </c>
      <c r="E72" s="59">
        <f t="shared" si="35"/>
        <v>3472</v>
      </c>
      <c r="F72" s="60">
        <f>B72/$E$72</f>
        <v>0.73531105990783407</v>
      </c>
      <c r="G72" s="61">
        <f t="shared" ref="G72:I72" si="54">C72/$E$72</f>
        <v>0.25691244239631339</v>
      </c>
      <c r="H72" s="61">
        <f t="shared" si="54"/>
        <v>7.7764976958525347E-3</v>
      </c>
      <c r="I72" s="44">
        <f t="shared" si="54"/>
        <v>1</v>
      </c>
      <c r="J72" s="40"/>
    </row>
    <row r="73" spans="1:10">
      <c r="A73" s="14" t="s">
        <v>65</v>
      </c>
      <c r="B73" s="79">
        <v>644</v>
      </c>
      <c r="C73" s="78">
        <v>224</v>
      </c>
      <c r="D73" s="78">
        <v>171</v>
      </c>
      <c r="E73" s="59">
        <f t="shared" si="35"/>
        <v>1039</v>
      </c>
      <c r="F73" s="60">
        <f>B73/$E$73</f>
        <v>0.61982675649663133</v>
      </c>
      <c r="G73" s="61">
        <f t="shared" ref="G73:I73" si="55">C73/$E$73</f>
        <v>0.21559191530317612</v>
      </c>
      <c r="H73" s="61">
        <f t="shared" si="55"/>
        <v>0.1645813282001925</v>
      </c>
      <c r="I73" s="44">
        <f t="shared" si="55"/>
        <v>1</v>
      </c>
      <c r="J73" s="40"/>
    </row>
    <row r="74" spans="1:10">
      <c r="A74" s="14" t="s">
        <v>66</v>
      </c>
      <c r="B74" s="79">
        <v>641</v>
      </c>
      <c r="C74" s="78">
        <v>372</v>
      </c>
      <c r="D74" s="78">
        <v>30</v>
      </c>
      <c r="E74" s="59">
        <f t="shared" si="35"/>
        <v>1043</v>
      </c>
      <c r="F74" s="60">
        <f>B74/$E$74</f>
        <v>0.61457334611697023</v>
      </c>
      <c r="G74" s="61">
        <f t="shared" ref="G74:I74" si="56">C74/$E$74</f>
        <v>0.35666347075743049</v>
      </c>
      <c r="H74" s="61">
        <f t="shared" si="56"/>
        <v>2.8763183125599234E-2</v>
      </c>
      <c r="I74" s="44">
        <f t="shared" si="56"/>
        <v>1</v>
      </c>
      <c r="J74" s="40"/>
    </row>
    <row r="75" spans="1:10">
      <c r="A75" s="14" t="s">
        <v>67</v>
      </c>
      <c r="B75" s="79">
        <v>626</v>
      </c>
      <c r="C75" s="78">
        <v>346</v>
      </c>
      <c r="D75" s="78">
        <v>29</v>
      </c>
      <c r="E75" s="59">
        <f t="shared" si="35"/>
        <v>1001</v>
      </c>
      <c r="F75" s="60">
        <f>B75/$E$75</f>
        <v>0.6253746253746254</v>
      </c>
      <c r="G75" s="61">
        <f t="shared" ref="G75:I75" si="57">C75/$E$75</f>
        <v>0.34565434565434566</v>
      </c>
      <c r="H75" s="61">
        <f t="shared" si="57"/>
        <v>2.8971028971028972E-2</v>
      </c>
      <c r="I75" s="44">
        <f t="shared" si="57"/>
        <v>1</v>
      </c>
      <c r="J75" s="40"/>
    </row>
    <row r="76" spans="1:10">
      <c r="A76" s="31" t="s">
        <v>32</v>
      </c>
      <c r="B76" s="77">
        <f>SUM(B51:B75)</f>
        <v>48586</v>
      </c>
      <c r="C76" s="62">
        <f t="shared" ref="C76:D76" si="58">SUM(C51:C75)</f>
        <v>37391</v>
      </c>
      <c r="D76" s="62">
        <f t="shared" si="58"/>
        <v>4764</v>
      </c>
      <c r="E76" s="59">
        <f t="shared" si="35"/>
        <v>90741</v>
      </c>
      <c r="F76" s="60">
        <f>B76/$E$76</f>
        <v>0.53543602120320477</v>
      </c>
      <c r="G76" s="61">
        <f t="shared" ref="G76:I76" si="59">C76/$E$76</f>
        <v>0.41206290431006931</v>
      </c>
      <c r="H76" s="61">
        <f t="shared" si="59"/>
        <v>5.2501074486725953E-2</v>
      </c>
      <c r="I76" s="44">
        <f t="shared" si="59"/>
        <v>1</v>
      </c>
      <c r="J76" s="40"/>
    </row>
    <row r="77" spans="1:10">
      <c r="A77" s="11"/>
      <c r="B77" s="71"/>
      <c r="C77" s="21"/>
      <c r="D77" s="21"/>
      <c r="E77" s="24"/>
      <c r="F77" s="47"/>
      <c r="G77" s="44"/>
      <c r="H77" s="44"/>
      <c r="I77" s="44"/>
    </row>
    <row r="78" spans="1:10" ht="30" customHeight="1">
      <c r="A78" s="16" t="s">
        <v>40</v>
      </c>
      <c r="B78" s="71"/>
      <c r="C78" s="21"/>
      <c r="D78" s="21"/>
      <c r="E78" s="24"/>
      <c r="F78" s="47"/>
      <c r="G78" s="44"/>
      <c r="H78" s="44"/>
      <c r="I78" s="44"/>
    </row>
    <row r="79" spans="1:10" ht="22.5">
      <c r="A79" s="14" t="s">
        <v>68</v>
      </c>
      <c r="B79" s="77">
        <v>47</v>
      </c>
      <c r="C79" s="80">
        <v>0</v>
      </c>
      <c r="D79" s="80">
        <v>0</v>
      </c>
      <c r="E79" s="59">
        <f>SUM(B79:D79)</f>
        <v>47</v>
      </c>
      <c r="F79" s="60">
        <f>B79/$E$79</f>
        <v>1</v>
      </c>
      <c r="G79" s="61">
        <f t="shared" ref="G79:I79" si="60">C79/$E$79</f>
        <v>0</v>
      </c>
      <c r="H79" s="61">
        <f t="shared" si="60"/>
        <v>0</v>
      </c>
      <c r="I79" s="61">
        <f t="shared" si="60"/>
        <v>1</v>
      </c>
      <c r="J79" s="40"/>
    </row>
    <row r="80" spans="1:10">
      <c r="B80" s="72"/>
      <c r="C80" s="57"/>
      <c r="D80" s="57"/>
      <c r="E80" s="54"/>
      <c r="F80" s="55"/>
      <c r="G80" s="56"/>
      <c r="H80" s="56"/>
      <c r="I80" s="56"/>
    </row>
    <row r="81" spans="1:9" ht="22.5">
      <c r="A81" s="19" t="s">
        <v>69</v>
      </c>
      <c r="B81" s="73">
        <f>B76+B79</f>
        <v>48633</v>
      </c>
      <c r="C81" s="58">
        <f t="shared" ref="C81:E81" si="61">C76+C79</f>
        <v>37391</v>
      </c>
      <c r="D81" s="58">
        <f t="shared" si="61"/>
        <v>4764</v>
      </c>
      <c r="E81" s="59">
        <f t="shared" si="61"/>
        <v>90788</v>
      </c>
      <c r="F81" s="60">
        <f>B81/$E$81</f>
        <v>0.53567652112614006</v>
      </c>
      <c r="G81" s="61">
        <f t="shared" ref="G81:I81" si="62">C81/$E$81</f>
        <v>0.41184958364541568</v>
      </c>
      <c r="H81" s="61">
        <f t="shared" si="62"/>
        <v>5.2473895228444291E-2</v>
      </c>
      <c r="I81" s="61">
        <f t="shared" si="62"/>
        <v>1</v>
      </c>
    </row>
    <row r="82" spans="1:9">
      <c r="A82" s="1"/>
      <c r="B82" s="74"/>
      <c r="C82" s="22"/>
      <c r="D82" s="22"/>
      <c r="E82" s="25"/>
      <c r="F82" s="48"/>
      <c r="G82" s="49"/>
      <c r="H82" s="49"/>
      <c r="I82" s="49"/>
    </row>
    <row r="83" spans="1:9" ht="15.75" thickBot="1">
      <c r="A83" s="26" t="s">
        <v>70</v>
      </c>
      <c r="B83" s="75">
        <f>B39+B81</f>
        <v>248455</v>
      </c>
      <c r="C83" s="41">
        <f t="shared" ref="C83:E83" si="63">C39+C81</f>
        <v>58687</v>
      </c>
      <c r="D83" s="41">
        <f t="shared" si="63"/>
        <v>11274</v>
      </c>
      <c r="E83" s="42">
        <f t="shared" si="63"/>
        <v>318416</v>
      </c>
      <c r="F83" s="50">
        <f>B83/$E$83</f>
        <v>0.78028428219687451</v>
      </c>
      <c r="G83" s="51">
        <f t="shared" ref="G83:I83" si="64">C83/$E$83</f>
        <v>0.18430920556755942</v>
      </c>
      <c r="H83" s="51">
        <f t="shared" si="64"/>
        <v>3.5406512235566054E-2</v>
      </c>
      <c r="I83" s="51">
        <f t="shared" si="64"/>
        <v>1</v>
      </c>
    </row>
    <row r="84" spans="1:9" ht="15.75" thickTop="1">
      <c r="A84" s="1" t="s">
        <v>37</v>
      </c>
      <c r="B84" s="2"/>
      <c r="C84" s="2"/>
      <c r="D84" s="2"/>
      <c r="E84" s="2"/>
    </row>
    <row r="85" spans="1:9">
      <c r="A85" s="1" t="s">
        <v>38</v>
      </c>
      <c r="B85" s="2"/>
      <c r="C85" s="2"/>
      <c r="D85" s="2"/>
      <c r="E85" s="2"/>
    </row>
    <row r="86" spans="1:9">
      <c r="A86" s="1" t="s">
        <v>71</v>
      </c>
      <c r="B86" s="2"/>
      <c r="C86" s="2"/>
      <c r="D86" s="2"/>
      <c r="E86" s="2"/>
    </row>
  </sheetData>
  <mergeCells count="4">
    <mergeCell ref="B48:E48"/>
    <mergeCell ref="F48:I48"/>
    <mergeCell ref="B4:E4"/>
    <mergeCell ref="F4:I4"/>
  </mergeCells>
  <pageMargins left="0.7" right="0.7" top="0.75" bottom="0.75" header="0.3" footer="0.3"/>
  <pageSetup scale="72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2014-10-30T16:17:30Z</dcterms:created>
  <dcterms:modified xsi:type="dcterms:W3CDTF">2015-04-28T15:38:56Z</dcterms:modified>
</cp:coreProperties>
</file>