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7" i="1"/>
  <c r="B80"/>
  <c r="I78"/>
  <c r="H78"/>
  <c r="G78"/>
  <c r="I74"/>
  <c r="H74"/>
  <c r="G74"/>
  <c r="I73"/>
  <c r="H73"/>
  <c r="G73"/>
  <c r="I72"/>
  <c r="H72"/>
  <c r="G72"/>
  <c r="I71"/>
  <c r="H71"/>
  <c r="G71"/>
  <c r="I70"/>
  <c r="H70"/>
  <c r="G70"/>
  <c r="I69"/>
  <c r="H69"/>
  <c r="G69"/>
  <c r="I68"/>
  <c r="H68"/>
  <c r="G68"/>
  <c r="I67"/>
  <c r="H67"/>
  <c r="G67"/>
  <c r="I66"/>
  <c r="H66"/>
  <c r="G66"/>
  <c r="I65"/>
  <c r="H65"/>
  <c r="G65"/>
  <c r="I64"/>
  <c r="H64"/>
  <c r="G64"/>
  <c r="I63"/>
  <c r="H63"/>
  <c r="G63"/>
  <c r="I62"/>
  <c r="H62"/>
  <c r="G62"/>
  <c r="I61"/>
  <c r="H61"/>
  <c r="G61"/>
  <c r="I60"/>
  <c r="H60"/>
  <c r="G60"/>
  <c r="I59"/>
  <c r="H59"/>
  <c r="G59"/>
  <c r="I58"/>
  <c r="H58"/>
  <c r="G58"/>
  <c r="I57"/>
  <c r="H57"/>
  <c r="G57"/>
  <c r="I56"/>
  <c r="H56"/>
  <c r="G56"/>
  <c r="I55"/>
  <c r="H55"/>
  <c r="G55"/>
  <c r="I54"/>
  <c r="H54"/>
  <c r="G54"/>
  <c r="I53"/>
  <c r="H53"/>
  <c r="G53"/>
  <c r="I52"/>
  <c r="H52"/>
  <c r="G52"/>
  <c r="I51"/>
  <c r="F78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D75"/>
  <c r="C75"/>
  <c r="C80" s="1"/>
  <c r="E78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H51" s="1"/>
  <c r="B75"/>
  <c r="F7"/>
  <c r="I27"/>
  <c r="H27"/>
  <c r="G27"/>
  <c r="F27"/>
  <c r="G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6"/>
  <c r="H26"/>
  <c r="G26"/>
  <c r="I25"/>
  <c r="H25"/>
  <c r="G25"/>
  <c r="I24"/>
  <c r="H24"/>
  <c r="G24"/>
  <c r="I23"/>
  <c r="H23"/>
  <c r="G23"/>
  <c r="F36"/>
  <c r="F35"/>
  <c r="F34"/>
  <c r="F33"/>
  <c r="F32"/>
  <c r="F31"/>
  <c r="F30"/>
  <c r="F29"/>
  <c r="F28"/>
  <c r="F26"/>
  <c r="F25"/>
  <c r="F24"/>
  <c r="F23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F19"/>
  <c r="F18"/>
  <c r="F17"/>
  <c r="F16"/>
  <c r="F15"/>
  <c r="F14"/>
  <c r="F13"/>
  <c r="F12"/>
  <c r="F11"/>
  <c r="F10"/>
  <c r="F9"/>
  <c r="F8"/>
  <c r="I7"/>
  <c r="H7"/>
  <c r="E37"/>
  <c r="I37" s="1"/>
  <c r="D37"/>
  <c r="C37"/>
  <c r="E20"/>
  <c r="I20" s="1"/>
  <c r="D20"/>
  <c r="C20"/>
  <c r="B20"/>
  <c r="D80" l="1"/>
  <c r="E75"/>
  <c r="F75" s="1"/>
  <c r="G51"/>
  <c r="F51"/>
  <c r="F20"/>
  <c r="F37"/>
  <c r="H20"/>
  <c r="G20"/>
  <c r="D39"/>
  <c r="C39"/>
  <c r="C82" s="1"/>
  <c r="B39"/>
  <c r="E39"/>
  <c r="I39" s="1"/>
  <c r="H37"/>
  <c r="G37"/>
  <c r="B82" l="1"/>
  <c r="D82"/>
  <c r="I75"/>
  <c r="E80"/>
  <c r="G75"/>
  <c r="H75"/>
  <c r="G39"/>
  <c r="F39"/>
  <c r="H39"/>
  <c r="I80" l="1"/>
  <c r="E82"/>
  <c r="F82" s="1"/>
  <c r="G80"/>
  <c r="H80"/>
  <c r="F80"/>
  <c r="H82" l="1"/>
  <c r="I82"/>
  <c r="G82"/>
</calcChain>
</file>

<file path=xl/sharedStrings.xml><?xml version="1.0" encoding="utf-8"?>
<sst xmlns="http://schemas.openxmlformats.org/spreadsheetml/2006/main" count="95" uniqueCount="74">
  <si>
    <t>CROWDER</t>
  </si>
  <si>
    <t>EAST CENTRAL</t>
  </si>
  <si>
    <t>JEFFERSON</t>
  </si>
  <si>
    <t>LINN STATE</t>
  </si>
  <si>
    <t>MINERAL</t>
  </si>
  <si>
    <t>MO STATE WP</t>
  </si>
  <si>
    <t>MOBERLY</t>
  </si>
  <si>
    <t>NCMO</t>
  </si>
  <si>
    <t>OTC</t>
  </si>
  <si>
    <t>ST CHARLES</t>
  </si>
  <si>
    <t>STATE FAIR</t>
  </si>
  <si>
    <t>STL CC</t>
  </si>
  <si>
    <t>THREE RIVERS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</si>
  <si>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</si>
  <si>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</si>
  <si>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</si>
  <si>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</si>
  <si>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</si>
  <si>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</si>
  <si>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</si>
  <si>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</si>
  <si>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</si>
  <si>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</si>
  <si>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</si>
  <si>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</si>
  <si>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</si>
  <si>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IN-STATE MISSOURI STUDENTS</t>
  </si>
  <si>
    <t>OUT-OF-STATE ATTENDING MISSOURI INSTITUTIONS</t>
  </si>
  <si>
    <t>OTHER STUDENTS*</t>
  </si>
  <si>
    <t>TOTAL UNDER-GRADUATES</t>
  </si>
  <si>
    <t>INSTITUTION</t>
  </si>
  <si>
    <t>BACCALAUREATE AND HIGHER DEGREE-GRANTING INSTITUTIONS</t>
  </si>
  <si>
    <t>subtotal</t>
  </si>
  <si>
    <t>STUDENT HEADCOUNT</t>
  </si>
  <si>
    <t>PERCENT BREAKDOWN</t>
  </si>
  <si>
    <t>MCCKC</t>
  </si>
  <si>
    <t>PUBLIC INSTITUTION TOTAL</t>
  </si>
  <si>
    <t>* Other Students category includes students from U.S. territories, foreign countries, and students of unknown geographic origin</t>
  </si>
  <si>
    <t>NOTE: Percentages may not equal 100% due to rounding</t>
  </si>
  <si>
    <t>SOURCE: Enhanced Missouri Student Achievement Study</t>
  </si>
  <si>
    <t>CERTIFICATE AND ASSOCIATE-DEGREE GRANTING INSTITUTIONS</t>
  </si>
  <si>
    <t>TABLE 77</t>
  </si>
  <si>
    <t>PERCENT DISTRIBUTION OF IN- AND OUT-OF-STATE UNDERGRADUATE ENROLLMENT AT PUBLIC INSTITUTIONS, FALL 2012</t>
  </si>
  <si>
    <t>TABLE 78</t>
  </si>
  <si>
    <t>PERCENT DISTRIBUTION OF IN- AND OUT-OF-STATE UNDERGRADUATE ENROLLMENT AT PRIVATE-FOR-PROFIT (INDEPENDENT) INSTITUTIONS,</t>
  </si>
  <si>
    <t>FALL 2012</t>
  </si>
  <si>
    <t>AVILA</t>
  </si>
  <si>
    <t>CENTRAL METHODIST-CLAS</t>
  </si>
  <si>
    <t>CENTRAL METHODIST -GES</t>
  </si>
  <si>
    <t>COLLEGE OF THE OZARKS</t>
  </si>
  <si>
    <t>COLUMBIA COLLEGE</t>
  </si>
  <si>
    <t>COTTEY COLLEGE</t>
  </si>
  <si>
    <t>CULVER-STOCKTON</t>
  </si>
  <si>
    <t>DRURY</t>
  </si>
  <si>
    <t>EVANGEL</t>
  </si>
  <si>
    <t>FONTBONNE</t>
  </si>
  <si>
    <t>HANNIBAL-LAGRANGE</t>
  </si>
  <si>
    <t>LINDENWOOD</t>
  </si>
  <si>
    <t>MARVILLE UNIVESITY</t>
  </si>
  <si>
    <t>MISSOURI BAPTIST</t>
  </si>
  <si>
    <t>PARK</t>
  </si>
  <si>
    <t>ROCKHURST</t>
  </si>
  <si>
    <t>SAINT LOUIS UNIVERSITY</t>
  </si>
  <si>
    <t>SOUTHWEST BAPTIST</t>
  </si>
  <si>
    <t>STEPHENS COLLEGE</t>
  </si>
  <si>
    <t>WASHINGTON UNIVERSITY</t>
  </si>
  <si>
    <t>WEBSTER</t>
  </si>
  <si>
    <t>WESTMINSTER</t>
  </si>
  <si>
    <t>WILLIAM JEWELL</t>
  </si>
  <si>
    <t>WILLIAM WOODS</t>
  </si>
  <si>
    <t>WENTWORTH MILITARY ACADEMY</t>
  </si>
  <si>
    <t>PRIVATE NOT-FOR-PROFIT (INDEPENDENT) TOTAL</t>
  </si>
  <si>
    <t>STATE TOTAL</t>
  </si>
  <si>
    <t>SOURCE: DHE07-1 Geographic Origin of Undergraduate Students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</si>
</sst>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u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9" fontId="1" fillId="0" borderId="0" xfId="0" applyNumberFormat="1" applyFont="1" applyBorder="1" applyAlignment="1">
      <alignment horizontal="right" indent="3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/>
    <xf numFmtId="3" fontId="3" fillId="0" borderId="0" xfId="0" applyNumberFormat="1" applyFont="1" applyBorder="1" applyAlignment="1">
      <alignment horizontal="right" wrapText="1" indent="2"/>
    </xf>
    <xf numFmtId="3" fontId="3" fillId="0" borderId="1" xfId="0" applyNumberFormat="1" applyFont="1" applyBorder="1" applyAlignment="1">
      <alignment horizontal="right" wrapText="1" indent="2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3" fillId="0" borderId="0" xfId="0" applyNumberFormat="1" applyFont="1" applyAlignment="1">
      <alignment horizontal="right" wrapText="1" indent="1"/>
    </xf>
    <xf numFmtId="3" fontId="1" fillId="0" borderId="0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wrapText="1" indent="1"/>
    </xf>
    <xf numFmtId="3" fontId="0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3" fontId="3" fillId="0" borderId="0" xfId="0" applyNumberFormat="1" applyFont="1" applyAlignment="1">
      <alignment horizontal="right" wrapText="1" indent="2"/>
    </xf>
    <xf numFmtId="3" fontId="1" fillId="0" borderId="0" xfId="0" applyNumberFormat="1" applyFont="1" applyBorder="1" applyAlignment="1">
      <alignment horizontal="right" indent="2"/>
    </xf>
    <xf numFmtId="3" fontId="0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2" fillId="0" borderId="1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indent="2"/>
    </xf>
    <xf numFmtId="0" fontId="1" fillId="0" borderId="1" xfId="0" applyFont="1" applyBorder="1" applyAlignment="1">
      <alignment horizontal="right" indent="2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3" fontId="3" fillId="0" borderId="6" xfId="0" applyNumberFormat="1" applyFont="1" applyBorder="1" applyAlignment="1">
      <alignment horizontal="right" vertical="center" wrapText="1" indent="1"/>
    </xf>
    <xf numFmtId="3" fontId="3" fillId="0" borderId="6" xfId="0" applyNumberFormat="1" applyFont="1" applyBorder="1" applyAlignment="1">
      <alignment horizontal="right" vertical="center" wrapText="1" indent="2"/>
    </xf>
    <xf numFmtId="3" fontId="3" fillId="0" borderId="0" xfId="0" applyNumberFormat="1" applyFont="1" applyBorder="1" applyAlignment="1">
      <alignment horizontal="right" vertical="top" wrapText="1" indent="2"/>
    </xf>
    <xf numFmtId="0" fontId="2" fillId="0" borderId="0" xfId="0" applyFont="1" applyAlignment="1">
      <alignment horizontal="left" wrapText="1" indent="1"/>
    </xf>
    <xf numFmtId="3" fontId="3" fillId="0" borderId="0" xfId="0" applyNumberFormat="1" applyFont="1" applyBorder="1" applyAlignment="1">
      <alignment horizontal="right" vertical="top" wrapText="1" indent="1"/>
    </xf>
    <xf numFmtId="0" fontId="4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1" fillId="0" borderId="12" xfId="0" applyFont="1" applyBorder="1"/>
    <xf numFmtId="9" fontId="1" fillId="0" borderId="12" xfId="0" applyNumberFormat="1" applyFont="1" applyBorder="1" applyAlignment="1">
      <alignment horizontal="right" indent="1"/>
    </xf>
    <xf numFmtId="3" fontId="0" fillId="0" borderId="0" xfId="0" applyNumberFormat="1" applyFont="1" applyBorder="1"/>
    <xf numFmtId="0" fontId="3" fillId="0" borderId="0" xfId="0" applyFont="1" applyAlignment="1">
      <alignment horizontal="right" wrapText="1" indent="2"/>
    </xf>
    <xf numFmtId="3" fontId="3" fillId="0" borderId="0" xfId="0" applyNumberFormat="1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3" fontId="5" fillId="0" borderId="4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wrapText="1" indent="1"/>
    </xf>
    <xf numFmtId="3" fontId="5" fillId="0" borderId="4" xfId="0" applyNumberFormat="1" applyFont="1" applyBorder="1" applyAlignment="1">
      <alignment horizontal="right" vertical="center" indent="2"/>
    </xf>
    <xf numFmtId="3" fontId="5" fillId="0" borderId="5" xfId="0" applyNumberFormat="1" applyFont="1" applyBorder="1" applyAlignment="1">
      <alignment horizontal="right" vertical="center" indent="2"/>
    </xf>
    <xf numFmtId="164" fontId="1" fillId="0" borderId="12" xfId="0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3"/>
    </xf>
    <xf numFmtId="164" fontId="1" fillId="0" borderId="15" xfId="0" applyNumberFormat="1" applyFont="1" applyBorder="1" applyAlignment="1">
      <alignment horizontal="right" vertical="center" indent="1"/>
    </xf>
    <xf numFmtId="164" fontId="1" fillId="0" borderId="6" xfId="0" applyNumberFormat="1" applyFont="1" applyBorder="1" applyAlignment="1">
      <alignment horizontal="right" vertical="center" indent="3"/>
    </xf>
    <xf numFmtId="164" fontId="1" fillId="0" borderId="0" xfId="0" applyNumberFormat="1" applyFont="1" applyBorder="1" applyAlignment="1">
      <alignment horizontal="right" indent="1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right" indent="3"/>
    </xf>
    <xf numFmtId="164" fontId="5" fillId="0" borderId="4" xfId="0" applyNumberFormat="1" applyFont="1" applyBorder="1" applyAlignment="1">
      <alignment horizontal="right" vertical="center" indent="1"/>
    </xf>
    <xf numFmtId="164" fontId="5" fillId="0" borderId="4" xfId="0" applyNumberFormat="1" applyFont="1" applyBorder="1" applyAlignment="1">
      <alignment horizontal="right" vertical="center" indent="3"/>
    </xf>
    <xf numFmtId="164" fontId="1" fillId="0" borderId="0" xfId="0" applyNumberFormat="1" applyFont="1" applyFill="1" applyBorder="1" applyAlignment="1">
      <alignment horizontal="right" indent="3"/>
    </xf>
    <xf numFmtId="3" fontId="1" fillId="0" borderId="0" xfId="0" applyNumberFormat="1" applyFont="1" applyFill="1" applyBorder="1" applyAlignment="1">
      <alignment horizontal="right" indent="3"/>
    </xf>
    <xf numFmtId="10" fontId="1" fillId="0" borderId="0" xfId="0" applyNumberFormat="1" applyFont="1" applyFill="1" applyBorder="1" applyAlignment="1"/>
    <xf numFmtId="10" fontId="1" fillId="0" borderId="0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Normal="100" workbookViewId="0"/>
  </sheetViews>
  <sheetFormatPr defaultRowHeight="15"/>
  <cols>
    <col min="1" max="1" width="28.28515625" style="10" customWidth="1"/>
    <col min="2" max="2" width="9.140625" style="11"/>
    <col min="3" max="5" width="13.140625" style="11" customWidth="1"/>
    <col min="6" max="6" width="9.140625" style="11"/>
    <col min="7" max="9" width="13.140625" style="11" customWidth="1"/>
    <col min="10" max="10" width="11.7109375" style="11" bestFit="1" customWidth="1"/>
    <col min="11" max="16384" width="9.140625" style="11"/>
  </cols>
  <sheetData>
    <row r="1" spans="1:11">
      <c r="A1" s="1" t="s">
        <v>41</v>
      </c>
      <c r="B1" s="2"/>
      <c r="C1" s="2"/>
      <c r="D1" s="2"/>
      <c r="E1" s="2"/>
      <c r="F1" s="2"/>
      <c r="G1" s="2"/>
      <c r="H1" s="2"/>
      <c r="I1" s="2"/>
    </row>
    <row r="2" spans="1:11">
      <c r="A2" s="1" t="s">
        <v>42</v>
      </c>
      <c r="B2" s="2"/>
      <c r="C2" s="2"/>
      <c r="D2" s="2"/>
      <c r="E2" s="2"/>
      <c r="F2" s="2"/>
      <c r="G2" s="2"/>
      <c r="H2" s="2"/>
      <c r="I2" s="2"/>
    </row>
    <row r="3" spans="1:11" ht="15.75" thickBot="1">
      <c r="A3" s="7"/>
      <c r="B3" s="8"/>
      <c r="C3" s="8"/>
      <c r="D3" s="8"/>
      <c r="E3" s="8"/>
      <c r="F3" s="8"/>
      <c r="G3" s="8"/>
      <c r="H3" s="8"/>
      <c r="I3" s="8"/>
    </row>
    <row r="4" spans="1:11" ht="15.75" thickTop="1">
      <c r="A4" s="5"/>
      <c r="B4" s="68" t="s">
        <v>33</v>
      </c>
      <c r="C4" s="69"/>
      <c r="D4" s="69"/>
      <c r="E4" s="69"/>
      <c r="F4" s="68" t="s">
        <v>34</v>
      </c>
      <c r="G4" s="69"/>
      <c r="H4" s="69"/>
      <c r="I4" s="69"/>
    </row>
    <row r="5" spans="1:11" s="12" customFormat="1" ht="45" customHeight="1">
      <c r="A5" s="6" t="s">
        <v>30</v>
      </c>
      <c r="B5" s="3" t="s">
        <v>26</v>
      </c>
      <c r="C5" s="3" t="s">
        <v>27</v>
      </c>
      <c r="D5" s="3" t="s">
        <v>28</v>
      </c>
      <c r="E5" s="3" t="s">
        <v>29</v>
      </c>
      <c r="F5" s="44" t="s">
        <v>26</v>
      </c>
      <c r="G5" s="3" t="s">
        <v>27</v>
      </c>
      <c r="H5" s="3" t="s">
        <v>28</v>
      </c>
      <c r="I5" s="3" t="s">
        <v>29</v>
      </c>
    </row>
    <row r="6" spans="1:11" ht="30" customHeight="1">
      <c r="A6" s="40" t="s">
        <v>31</v>
      </c>
      <c r="B6" s="16"/>
      <c r="C6" s="16"/>
      <c r="D6" s="16"/>
      <c r="E6" s="16"/>
      <c r="F6" s="45"/>
      <c r="G6" s="2"/>
      <c r="H6" s="2"/>
      <c r="I6" s="2"/>
    </row>
    <row r="7" spans="1:11">
      <c r="A7" s="41" t="s">
        <v>13</v>
      </c>
      <c r="B7" s="49">
        <v>1293</v>
      </c>
      <c r="C7" s="48">
        <v>152</v>
      </c>
      <c r="D7" s="48">
        <v>14</v>
      </c>
      <c r="E7" s="26">
        <v>1459</v>
      </c>
      <c r="F7" s="55">
        <f>B7/$E$7</f>
        <v>0.886223440712817</v>
      </c>
      <c r="G7" s="56">
        <f>C7/$E$7</f>
        <v>0.1041809458533242</v>
      </c>
      <c r="H7" s="56">
        <f t="shared" ref="H7:I7" si="0">D7/$E$7</f>
        <v>9.5956134338588076E-3</v>
      </c>
      <c r="I7" s="56">
        <f t="shared" si="0"/>
        <v>1</v>
      </c>
      <c r="J7" s="65"/>
      <c r="K7" s="64"/>
    </row>
    <row r="8" spans="1:11">
      <c r="A8" s="41" t="s">
        <v>14</v>
      </c>
      <c r="B8" s="49">
        <v>2453</v>
      </c>
      <c r="C8" s="48">
        <v>459</v>
      </c>
      <c r="D8" s="48">
        <v>101</v>
      </c>
      <c r="E8" s="26">
        <v>3013</v>
      </c>
      <c r="F8" s="55">
        <f>B8/$E$8</f>
        <v>0.81413873216063726</v>
      </c>
      <c r="G8" s="56">
        <f t="shared" ref="G8:I8" si="1">C8/$E$8</f>
        <v>0.15233986060404911</v>
      </c>
      <c r="H8" s="56">
        <f t="shared" si="1"/>
        <v>3.352140723531364E-2</v>
      </c>
      <c r="I8" s="56">
        <f t="shared" si="1"/>
        <v>1</v>
      </c>
      <c r="J8" s="65"/>
      <c r="K8" s="64"/>
    </row>
    <row r="9" spans="1:11">
      <c r="A9" s="41" t="s">
        <v>15</v>
      </c>
      <c r="B9" s="49">
        <v>4497</v>
      </c>
      <c r="C9" s="26">
        <v>1046</v>
      </c>
      <c r="D9" s="48">
        <v>298</v>
      </c>
      <c r="E9" s="26">
        <v>5841</v>
      </c>
      <c r="F9" s="55">
        <f>B9/$E$9</f>
        <v>0.76990241397021053</v>
      </c>
      <c r="G9" s="56">
        <f t="shared" ref="G9:I9" si="2">C9/$E$9</f>
        <v>0.17907892484163671</v>
      </c>
      <c r="H9" s="56">
        <f t="shared" si="2"/>
        <v>5.1018661188152716E-2</v>
      </c>
      <c r="I9" s="56">
        <f t="shared" si="2"/>
        <v>1</v>
      </c>
      <c r="J9" s="65"/>
      <c r="K9" s="64"/>
    </row>
    <row r="10" spans="1:11">
      <c r="A10" s="41" t="s">
        <v>16</v>
      </c>
      <c r="B10" s="49">
        <v>15466</v>
      </c>
      <c r="C10" s="26">
        <v>1225</v>
      </c>
      <c r="D10" s="48">
        <v>743</v>
      </c>
      <c r="E10" s="26">
        <v>17434</v>
      </c>
      <c r="F10" s="55">
        <f>B10/$E$10</f>
        <v>0.88711712745210514</v>
      </c>
      <c r="G10" s="56">
        <f t="shared" ref="G10:I10" si="3">C10/$E$10</f>
        <v>7.0264999426408167E-2</v>
      </c>
      <c r="H10" s="56">
        <f t="shared" si="3"/>
        <v>4.2617873121486752E-2</v>
      </c>
      <c r="I10" s="56">
        <f t="shared" si="3"/>
        <v>1</v>
      </c>
      <c r="J10" s="65"/>
      <c r="K10" s="64"/>
    </row>
    <row r="11" spans="1:11">
      <c r="A11" s="41" t="s">
        <v>17</v>
      </c>
      <c r="B11" s="49">
        <v>4372</v>
      </c>
      <c r="C11" s="48">
        <v>767</v>
      </c>
      <c r="D11" s="48">
        <v>205</v>
      </c>
      <c r="E11" s="26">
        <v>5344</v>
      </c>
      <c r="F11" s="55">
        <f>B11/$E$11</f>
        <v>0.81811377245508987</v>
      </c>
      <c r="G11" s="56">
        <f t="shared" ref="G11:I11" si="4">C11/$E$11</f>
        <v>0.1435254491017964</v>
      </c>
      <c r="H11" s="56">
        <f t="shared" si="4"/>
        <v>3.8360778443113773E-2</v>
      </c>
      <c r="I11" s="56">
        <f t="shared" si="4"/>
        <v>1</v>
      </c>
      <c r="J11" s="65"/>
      <c r="K11" s="64"/>
    </row>
    <row r="12" spans="1:11">
      <c r="A12" s="41" t="s">
        <v>18</v>
      </c>
      <c r="B12" s="49">
        <v>5384</v>
      </c>
      <c r="C12" s="48">
        <v>416</v>
      </c>
      <c r="D12" s="48">
        <v>85</v>
      </c>
      <c r="E12" s="26">
        <v>5885</v>
      </c>
      <c r="F12" s="55">
        <f>B12/$E$12</f>
        <v>0.91486830926083262</v>
      </c>
      <c r="G12" s="56">
        <f t="shared" ref="G12:I12" si="5">C12/$E$12</f>
        <v>7.0688190314358537E-2</v>
      </c>
      <c r="H12" s="56">
        <f t="shared" si="5"/>
        <v>1.4443500424808835E-2</v>
      </c>
      <c r="I12" s="56">
        <f t="shared" si="5"/>
        <v>1</v>
      </c>
      <c r="J12" s="65"/>
      <c r="K12" s="64"/>
    </row>
    <row r="13" spans="1:11">
      <c r="A13" s="41" t="s">
        <v>19</v>
      </c>
      <c r="B13" s="49">
        <v>4336</v>
      </c>
      <c r="C13" s="26">
        <v>1549</v>
      </c>
      <c r="D13" s="48">
        <v>128</v>
      </c>
      <c r="E13" s="26">
        <v>6013</v>
      </c>
      <c r="F13" s="55">
        <f>B13/$E$13</f>
        <v>0.72110427407284217</v>
      </c>
      <c r="G13" s="56">
        <f t="shared" ref="G13:I13" si="6">C13/$E$13</f>
        <v>0.25760851488441711</v>
      </c>
      <c r="H13" s="56">
        <f t="shared" si="6"/>
        <v>2.1287211042740728E-2</v>
      </c>
      <c r="I13" s="56">
        <f t="shared" si="6"/>
        <v>1</v>
      </c>
      <c r="J13" s="65"/>
      <c r="K13" s="64"/>
    </row>
    <row r="14" spans="1:11">
      <c r="A14" s="41" t="s">
        <v>20</v>
      </c>
      <c r="B14" s="49">
        <v>8289</v>
      </c>
      <c r="C14" s="26">
        <v>1286</v>
      </c>
      <c r="D14" s="48">
        <v>950</v>
      </c>
      <c r="E14" s="26">
        <v>10525</v>
      </c>
      <c r="F14" s="55">
        <f>B14/$E$14</f>
        <v>0.78755344418052253</v>
      </c>
      <c r="G14" s="56">
        <f t="shared" ref="G14:I14" si="7">C14/$E$14</f>
        <v>0.12218527315914489</v>
      </c>
      <c r="H14" s="56">
        <f t="shared" si="7"/>
        <v>9.0261282660332537E-2</v>
      </c>
      <c r="I14" s="56">
        <f t="shared" si="7"/>
        <v>1</v>
      </c>
      <c r="J14" s="65"/>
      <c r="K14" s="64"/>
    </row>
    <row r="15" spans="1:11">
      <c r="A15" s="41" t="s">
        <v>21</v>
      </c>
      <c r="B15" s="49">
        <v>4186</v>
      </c>
      <c r="C15" s="48">
        <v>956</v>
      </c>
      <c r="D15" s="48">
        <v>720</v>
      </c>
      <c r="E15" s="26">
        <v>5862</v>
      </c>
      <c r="F15" s="55">
        <f>B15/$E$15</f>
        <v>0.71409075400887068</v>
      </c>
      <c r="G15" s="56">
        <f t="shared" ref="G15:I15" si="8">C15/$E$15</f>
        <v>0.16308427157966565</v>
      </c>
      <c r="H15" s="56">
        <f t="shared" si="8"/>
        <v>0.12282497441146366</v>
      </c>
      <c r="I15" s="56">
        <f t="shared" si="8"/>
        <v>1</v>
      </c>
      <c r="J15" s="65"/>
      <c r="K15" s="64"/>
    </row>
    <row r="16" spans="1:11">
      <c r="A16" s="41" t="s">
        <v>22</v>
      </c>
      <c r="B16" s="49">
        <v>8543</v>
      </c>
      <c r="C16" s="48">
        <v>709</v>
      </c>
      <c r="D16" s="48">
        <v>296</v>
      </c>
      <c r="E16" s="26">
        <v>9548</v>
      </c>
      <c r="F16" s="55">
        <f>B16/$E$16</f>
        <v>0.89474235441977379</v>
      </c>
      <c r="G16" s="56">
        <f t="shared" ref="G16:I16" si="9">C16/$E$16</f>
        <v>7.4256388772517806E-2</v>
      </c>
      <c r="H16" s="56">
        <f t="shared" si="9"/>
        <v>3.1001256807708422E-2</v>
      </c>
      <c r="I16" s="56">
        <f t="shared" si="9"/>
        <v>1</v>
      </c>
      <c r="J16" s="65"/>
      <c r="K16" s="64"/>
    </row>
    <row r="17" spans="1:11">
      <c r="A17" s="41" t="s">
        <v>23</v>
      </c>
      <c r="B17" s="49">
        <v>19009</v>
      </c>
      <c r="C17" s="26">
        <v>7181</v>
      </c>
      <c r="D17" s="48">
        <v>770</v>
      </c>
      <c r="E17" s="26">
        <v>26960</v>
      </c>
      <c r="F17" s="55">
        <f>B17/$E$17</f>
        <v>0.70508160237388728</v>
      </c>
      <c r="G17" s="56">
        <f t="shared" ref="G17:I17" si="10">C17/$E$17</f>
        <v>0.26635756676557865</v>
      </c>
      <c r="H17" s="56">
        <f t="shared" si="10"/>
        <v>2.8560830860534125E-2</v>
      </c>
      <c r="I17" s="56">
        <f t="shared" si="10"/>
        <v>1</v>
      </c>
      <c r="J17" s="65"/>
      <c r="K17" s="64"/>
    </row>
    <row r="18" spans="1:11">
      <c r="A18" s="41" t="s">
        <v>24</v>
      </c>
      <c r="B18" s="49">
        <v>8020</v>
      </c>
      <c r="C18" s="26">
        <v>2258</v>
      </c>
      <c r="D18" s="48">
        <v>336</v>
      </c>
      <c r="E18" s="26">
        <v>10614</v>
      </c>
      <c r="F18" s="55">
        <f>B18/$E$18</f>
        <v>0.7556058036555493</v>
      </c>
      <c r="G18" s="56">
        <f t="shared" ref="G18:I18" si="11">C18/$E$18</f>
        <v>0.21273789334840776</v>
      </c>
      <c r="H18" s="56">
        <f t="shared" si="11"/>
        <v>3.1656302996042961E-2</v>
      </c>
      <c r="I18" s="56">
        <f t="shared" si="11"/>
        <v>1</v>
      </c>
      <c r="J18" s="65"/>
      <c r="K18" s="64"/>
    </row>
    <row r="19" spans="1:11">
      <c r="A19" s="41" t="s">
        <v>25</v>
      </c>
      <c r="B19" s="49">
        <v>12292</v>
      </c>
      <c r="C19" s="48">
        <v>678</v>
      </c>
      <c r="D19" s="48">
        <v>365</v>
      </c>
      <c r="E19" s="26">
        <v>13335</v>
      </c>
      <c r="F19" s="55">
        <f>B19/$E$19</f>
        <v>0.92178477690288718</v>
      </c>
      <c r="G19" s="56">
        <f t="shared" ref="G19:I19" si="12">C19/$E$19</f>
        <v>5.0843644544431944E-2</v>
      </c>
      <c r="H19" s="56">
        <f t="shared" si="12"/>
        <v>2.7371578552680915E-2</v>
      </c>
      <c r="I19" s="56">
        <f t="shared" si="12"/>
        <v>1</v>
      </c>
      <c r="J19" s="65"/>
      <c r="K19" s="64"/>
    </row>
    <row r="20" spans="1:11">
      <c r="A20" s="42" t="s">
        <v>32</v>
      </c>
      <c r="B20" s="23">
        <f>SUM(B7:B19)</f>
        <v>98140</v>
      </c>
      <c r="C20" s="13">
        <f t="shared" ref="C20:E20" si="13">SUM(C7:C19)</f>
        <v>18682</v>
      </c>
      <c r="D20" s="13">
        <f t="shared" si="13"/>
        <v>5011</v>
      </c>
      <c r="E20" s="13">
        <f t="shared" si="13"/>
        <v>121833</v>
      </c>
      <c r="F20" s="55">
        <f>B20/$E$20</f>
        <v>0.80552887969597731</v>
      </c>
      <c r="G20" s="56">
        <f t="shared" ref="G20:I20" si="14">C20/$E$20</f>
        <v>0.15334104881271904</v>
      </c>
      <c r="H20" s="56">
        <f>D20/$E$20</f>
        <v>4.1130071491303669E-2</v>
      </c>
      <c r="I20" s="56">
        <f t="shared" si="14"/>
        <v>1</v>
      </c>
      <c r="J20" s="65"/>
      <c r="K20" s="66"/>
    </row>
    <row r="21" spans="1:11">
      <c r="A21" s="41"/>
      <c r="B21" s="23"/>
      <c r="C21" s="13"/>
      <c r="D21" s="13"/>
      <c r="E21" s="13"/>
      <c r="F21" s="46"/>
      <c r="G21" s="9"/>
      <c r="H21" s="9"/>
      <c r="I21" s="9"/>
    </row>
    <row r="22" spans="1:11" ht="30" customHeight="1">
      <c r="A22" s="43" t="s">
        <v>40</v>
      </c>
      <c r="B22" s="23"/>
      <c r="C22" s="13"/>
      <c r="D22" s="13"/>
      <c r="E22" s="13"/>
      <c r="F22" s="46"/>
      <c r="G22" s="9"/>
      <c r="H22" s="9"/>
      <c r="I22" s="9"/>
    </row>
    <row r="23" spans="1:11">
      <c r="A23" s="41" t="s">
        <v>0</v>
      </c>
      <c r="B23" s="52">
        <v>3319</v>
      </c>
      <c r="C23" s="48">
        <v>0</v>
      </c>
      <c r="D23" s="26">
        <v>2256</v>
      </c>
      <c r="E23" s="26">
        <v>5575</v>
      </c>
      <c r="F23" s="55">
        <f>B23/$E$23</f>
        <v>0.59533632286995519</v>
      </c>
      <c r="G23" s="56">
        <f t="shared" ref="G23:I23" si="15">C23/$E$23</f>
        <v>0</v>
      </c>
      <c r="H23" s="56">
        <f t="shared" si="15"/>
        <v>0.40466367713004486</v>
      </c>
      <c r="I23" s="56">
        <f t="shared" si="15"/>
        <v>1</v>
      </c>
      <c r="J23" s="65"/>
      <c r="K23" s="64"/>
    </row>
    <row r="24" spans="1:11">
      <c r="A24" s="41" t="s">
        <v>1</v>
      </c>
      <c r="B24" s="52">
        <v>4038</v>
      </c>
      <c r="C24" s="48">
        <v>5</v>
      </c>
      <c r="D24" s="48">
        <v>0</v>
      </c>
      <c r="E24" s="26">
        <v>4043</v>
      </c>
      <c r="F24" s="55">
        <f>B24/$E$24</f>
        <v>0.99876329458323032</v>
      </c>
      <c r="G24" s="56">
        <f t="shared" ref="G24:I24" si="16">C24/$E$24</f>
        <v>1.2367054167697256E-3</v>
      </c>
      <c r="H24" s="56">
        <f t="shared" si="16"/>
        <v>0</v>
      </c>
      <c r="I24" s="56">
        <f t="shared" si="16"/>
        <v>1</v>
      </c>
      <c r="J24" s="65"/>
      <c r="K24" s="64"/>
    </row>
    <row r="25" spans="1:11">
      <c r="A25" s="41" t="s">
        <v>2</v>
      </c>
      <c r="B25" s="52">
        <v>5145</v>
      </c>
      <c r="C25" s="48">
        <v>39</v>
      </c>
      <c r="D25" s="48">
        <v>310</v>
      </c>
      <c r="E25" s="26">
        <v>5494</v>
      </c>
      <c r="F25" s="55">
        <f>B25/$E$25</f>
        <v>0.93647615580633414</v>
      </c>
      <c r="G25" s="56">
        <f t="shared" ref="G25:I25" si="17">C25/$E$25</f>
        <v>7.0986530760830001E-3</v>
      </c>
      <c r="H25" s="56">
        <f t="shared" si="17"/>
        <v>5.6425191117582818E-2</v>
      </c>
      <c r="I25" s="56">
        <f t="shared" si="17"/>
        <v>1</v>
      </c>
      <c r="J25" s="65"/>
      <c r="K25" s="64"/>
    </row>
    <row r="26" spans="1:11">
      <c r="A26" s="41" t="s">
        <v>3</v>
      </c>
      <c r="B26" s="52">
        <v>1154</v>
      </c>
      <c r="C26" s="48">
        <v>58</v>
      </c>
      <c r="D26" s="48">
        <v>0</v>
      </c>
      <c r="E26" s="26">
        <v>1212</v>
      </c>
      <c r="F26" s="55">
        <f>B26/$E$26</f>
        <v>0.95214521452145218</v>
      </c>
      <c r="G26" s="56">
        <f t="shared" ref="G26:I26" si="18">C26/$E$26</f>
        <v>4.7854785478547858E-2</v>
      </c>
      <c r="H26" s="56">
        <f t="shared" si="18"/>
        <v>0</v>
      </c>
      <c r="I26" s="56">
        <f t="shared" si="18"/>
        <v>1</v>
      </c>
      <c r="J26" s="65"/>
      <c r="K26" s="64"/>
    </row>
    <row r="27" spans="1:11">
      <c r="A27" s="41" t="s">
        <v>35</v>
      </c>
      <c r="B27" s="52">
        <v>20028</v>
      </c>
      <c r="C27" s="48">
        <v>25</v>
      </c>
      <c r="D27" s="48">
        <v>40</v>
      </c>
      <c r="E27" s="26">
        <v>20093</v>
      </c>
      <c r="F27" s="55">
        <f>B27/$E$27</f>
        <v>0.99676504255213261</v>
      </c>
      <c r="G27" s="56">
        <f t="shared" ref="G27:I27" si="19">C27/$E$27</f>
        <v>1.2442144030259295E-3</v>
      </c>
      <c r="H27" s="56">
        <f t="shared" si="19"/>
        <v>1.990743044841487E-3</v>
      </c>
      <c r="I27" s="56">
        <f t="shared" si="19"/>
        <v>1</v>
      </c>
      <c r="J27" s="65"/>
      <c r="K27" s="64"/>
    </row>
    <row r="28" spans="1:11">
      <c r="A28" s="41" t="s">
        <v>4</v>
      </c>
      <c r="B28" s="52">
        <v>3729</v>
      </c>
      <c r="C28" s="48">
        <v>39</v>
      </c>
      <c r="D28" s="48">
        <v>7</v>
      </c>
      <c r="E28" s="26">
        <v>3775</v>
      </c>
      <c r="F28" s="55">
        <f>B28/$E$28</f>
        <v>0.98781456953642388</v>
      </c>
      <c r="G28" s="56">
        <f t="shared" ref="G28:I28" si="20">C28/$E$28</f>
        <v>1.033112582781457E-2</v>
      </c>
      <c r="H28" s="56">
        <f t="shared" si="20"/>
        <v>1.8543046357615894E-3</v>
      </c>
      <c r="I28" s="56">
        <f t="shared" si="20"/>
        <v>1</v>
      </c>
      <c r="J28" s="65"/>
      <c r="K28" s="64"/>
    </row>
    <row r="29" spans="1:11">
      <c r="A29" s="41" t="s">
        <v>5</v>
      </c>
      <c r="B29" s="52">
        <v>1881</v>
      </c>
      <c r="C29" s="48">
        <v>180</v>
      </c>
      <c r="D29" s="48">
        <v>21</v>
      </c>
      <c r="E29" s="26">
        <v>2082</v>
      </c>
      <c r="F29" s="55">
        <f>B29/$E$29</f>
        <v>0.90345821325648412</v>
      </c>
      <c r="G29" s="56">
        <f t="shared" ref="G29:I29" si="21">C29/$E$29</f>
        <v>8.645533141210375E-2</v>
      </c>
      <c r="H29" s="56">
        <f t="shared" si="21"/>
        <v>1.0086455331412104E-2</v>
      </c>
      <c r="I29" s="56">
        <f t="shared" si="21"/>
        <v>1</v>
      </c>
      <c r="J29" s="65"/>
      <c r="K29" s="64"/>
    </row>
    <row r="30" spans="1:11">
      <c r="A30" s="41" t="s">
        <v>6</v>
      </c>
      <c r="B30" s="52">
        <v>5695</v>
      </c>
      <c r="C30" s="48">
        <v>0</v>
      </c>
      <c r="D30" s="48">
        <v>162</v>
      </c>
      <c r="E30" s="26">
        <v>5857</v>
      </c>
      <c r="F30" s="55">
        <f>B30/$E$30</f>
        <v>0.97234078879972685</v>
      </c>
      <c r="G30" s="56">
        <f t="shared" ref="G30:I30" si="22">C30/$E$30</f>
        <v>0</v>
      </c>
      <c r="H30" s="56">
        <f t="shared" si="22"/>
        <v>2.7659211200273176E-2</v>
      </c>
      <c r="I30" s="56">
        <f t="shared" si="22"/>
        <v>1</v>
      </c>
      <c r="J30" s="65"/>
      <c r="K30" s="64"/>
    </row>
    <row r="31" spans="1:11">
      <c r="A31" s="41" t="s">
        <v>7</v>
      </c>
      <c r="B31" s="50">
        <v>999</v>
      </c>
      <c r="C31" s="48">
        <v>0</v>
      </c>
      <c r="D31" s="48">
        <v>770</v>
      </c>
      <c r="E31" s="26">
        <v>1769</v>
      </c>
      <c r="F31" s="55">
        <f>B31/$E$31</f>
        <v>0.56472583380440922</v>
      </c>
      <c r="G31" s="56">
        <f t="shared" ref="G31:I31" si="23">C31/$E$31</f>
        <v>0</v>
      </c>
      <c r="H31" s="56">
        <f t="shared" si="23"/>
        <v>0.43527416619559073</v>
      </c>
      <c r="I31" s="56">
        <f t="shared" si="23"/>
        <v>1</v>
      </c>
      <c r="J31" s="65"/>
      <c r="K31" s="64"/>
    </row>
    <row r="32" spans="1:11">
      <c r="A32" s="41" t="s">
        <v>8</v>
      </c>
      <c r="B32" s="52">
        <v>14863</v>
      </c>
      <c r="C32" s="48">
        <v>234</v>
      </c>
      <c r="D32" s="48">
        <v>26</v>
      </c>
      <c r="E32" s="26">
        <v>15123</v>
      </c>
      <c r="F32" s="55">
        <f>B32/$E$32</f>
        <v>0.98280764398598164</v>
      </c>
      <c r="G32" s="56">
        <f t="shared" ref="G32:I32" si="24">C32/$E$32</f>
        <v>1.5473120412616545E-2</v>
      </c>
      <c r="H32" s="56">
        <f t="shared" si="24"/>
        <v>1.7192356014018382E-3</v>
      </c>
      <c r="I32" s="56">
        <f t="shared" si="24"/>
        <v>1</v>
      </c>
      <c r="J32" s="65"/>
      <c r="K32" s="64"/>
    </row>
    <row r="33" spans="1:11">
      <c r="A33" s="41" t="s">
        <v>9</v>
      </c>
      <c r="B33" s="52">
        <v>7494</v>
      </c>
      <c r="C33" s="48">
        <v>24</v>
      </c>
      <c r="D33" s="48">
        <v>124</v>
      </c>
      <c r="E33" s="26">
        <v>7642</v>
      </c>
      <c r="F33" s="55">
        <f>B33/$E$33</f>
        <v>0.9806333420570531</v>
      </c>
      <c r="G33" s="56">
        <f t="shared" ref="G33:I33" si="25">C33/$E$33</f>
        <v>3.1405391258832768E-3</v>
      </c>
      <c r="H33" s="56">
        <f t="shared" si="25"/>
        <v>1.6226118817063595E-2</v>
      </c>
      <c r="I33" s="56">
        <f t="shared" si="25"/>
        <v>1</v>
      </c>
      <c r="J33" s="65"/>
      <c r="K33" s="64"/>
    </row>
    <row r="34" spans="1:11">
      <c r="A34" s="41" t="s">
        <v>10</v>
      </c>
      <c r="B34" s="52">
        <v>5042</v>
      </c>
      <c r="C34" s="48">
        <v>67</v>
      </c>
      <c r="D34" s="48">
        <v>5</v>
      </c>
      <c r="E34" s="26">
        <v>5114</v>
      </c>
      <c r="F34" s="55">
        <f>B34/$E$34</f>
        <v>0.98592100117324988</v>
      </c>
      <c r="G34" s="56">
        <f t="shared" ref="G34:I34" si="26">C34/$E$34</f>
        <v>1.3101290574892453E-2</v>
      </c>
      <c r="H34" s="56">
        <f t="shared" si="26"/>
        <v>9.7770825185764573E-4</v>
      </c>
      <c r="I34" s="56">
        <f t="shared" si="26"/>
        <v>1</v>
      </c>
      <c r="J34" s="65"/>
      <c r="K34" s="64"/>
    </row>
    <row r="35" spans="1:11">
      <c r="A35" s="41" t="s">
        <v>11</v>
      </c>
      <c r="B35" s="52">
        <v>26170</v>
      </c>
      <c r="C35" s="48">
        <v>442</v>
      </c>
      <c r="D35" s="48">
        <v>1</v>
      </c>
      <c r="E35" s="26">
        <v>26613</v>
      </c>
      <c r="F35" s="55">
        <f>B35/$E$35</f>
        <v>0.98335399992484873</v>
      </c>
      <c r="G35" s="56">
        <f t="shared" ref="G35:I35" si="27">C35/$E$35</f>
        <v>1.6608424454214107E-2</v>
      </c>
      <c r="H35" s="56">
        <f t="shared" si="27"/>
        <v>3.7575620937135983E-5</v>
      </c>
      <c r="I35" s="56">
        <f t="shared" si="27"/>
        <v>1</v>
      </c>
      <c r="J35" s="65"/>
      <c r="K35" s="64"/>
    </row>
    <row r="36" spans="1:11">
      <c r="A36" s="41" t="s">
        <v>12</v>
      </c>
      <c r="B36" s="52">
        <v>4484</v>
      </c>
      <c r="C36" s="48">
        <v>158</v>
      </c>
      <c r="D36" s="48">
        <v>9</v>
      </c>
      <c r="E36" s="26">
        <v>4651</v>
      </c>
      <c r="F36" s="55">
        <f>B36/$E$36</f>
        <v>0.96409374328101483</v>
      </c>
      <c r="G36" s="56">
        <f t="shared" ref="G36:I36" si="28">C36/$E$36</f>
        <v>3.3971188991614706E-2</v>
      </c>
      <c r="H36" s="56">
        <f t="shared" si="28"/>
        <v>1.9350677273704579E-3</v>
      </c>
      <c r="I36" s="56">
        <f t="shared" si="28"/>
        <v>1</v>
      </c>
      <c r="J36" s="65"/>
      <c r="K36" s="64"/>
    </row>
    <row r="37" spans="1:11">
      <c r="A37" s="42" t="s">
        <v>32</v>
      </c>
      <c r="B37" s="23">
        <f>SUM(B23:B36)</f>
        <v>104041</v>
      </c>
      <c r="C37" s="13">
        <f t="shared" ref="C37:E37" si="29">SUM(C23:C36)</f>
        <v>1271</v>
      </c>
      <c r="D37" s="13">
        <f t="shared" si="29"/>
        <v>3731</v>
      </c>
      <c r="E37" s="13">
        <f t="shared" si="29"/>
        <v>109043</v>
      </c>
      <c r="F37" s="55">
        <f>B37/$E$37</f>
        <v>0.95412818796254684</v>
      </c>
      <c r="G37" s="56">
        <f t="shared" ref="G37:I37" si="30">C37/$E$37</f>
        <v>1.1655952239024972E-2</v>
      </c>
      <c r="H37" s="56">
        <f t="shared" si="30"/>
        <v>3.4215859798428144E-2</v>
      </c>
      <c r="I37" s="56">
        <f t="shared" si="30"/>
        <v>1</v>
      </c>
      <c r="J37" s="65"/>
      <c r="K37" s="67"/>
    </row>
    <row r="38" spans="1:11">
      <c r="A38" s="41"/>
      <c r="B38" s="39"/>
      <c r="C38" s="37"/>
      <c r="D38" s="37"/>
      <c r="E38" s="37"/>
      <c r="F38" s="55"/>
      <c r="G38" s="56"/>
      <c r="H38" s="56"/>
      <c r="I38" s="56"/>
    </row>
    <row r="39" spans="1:11" ht="15.75" thickBot="1">
      <c r="A39" s="34" t="s">
        <v>36</v>
      </c>
      <c r="B39" s="35">
        <f>B20+B37</f>
        <v>202181</v>
      </c>
      <c r="C39" s="36">
        <f t="shared" ref="C39:E39" si="31">C20+C37</f>
        <v>19953</v>
      </c>
      <c r="D39" s="36">
        <f t="shared" si="31"/>
        <v>8742</v>
      </c>
      <c r="E39" s="36">
        <f t="shared" si="31"/>
        <v>230876</v>
      </c>
      <c r="F39" s="57">
        <f>B39/$E$39</f>
        <v>0.87571250368163001</v>
      </c>
      <c r="G39" s="58">
        <f t="shared" ref="G39:I39" si="32">C39/$E$39</f>
        <v>8.6423014951748992E-2</v>
      </c>
      <c r="H39" s="58">
        <f t="shared" si="32"/>
        <v>3.7864481366621044E-2</v>
      </c>
      <c r="I39" s="58">
        <f t="shared" si="32"/>
        <v>1</v>
      </c>
      <c r="J39" s="65"/>
      <c r="K39" s="64"/>
    </row>
    <row r="40" spans="1:11" ht="15.75" thickTop="1">
      <c r="A40" s="1" t="s">
        <v>37</v>
      </c>
      <c r="B40" s="2"/>
      <c r="C40" s="2"/>
      <c r="D40" s="2"/>
      <c r="E40" s="2"/>
      <c r="F40" s="2"/>
      <c r="G40" s="2"/>
      <c r="H40" s="2"/>
      <c r="I40" s="2"/>
    </row>
    <row r="41" spans="1:11">
      <c r="A41" s="1" t="s">
        <v>38</v>
      </c>
      <c r="B41" s="2"/>
      <c r="C41" s="2"/>
      <c r="D41" s="2"/>
      <c r="E41" s="2"/>
      <c r="F41" s="2"/>
      <c r="G41" s="2"/>
      <c r="H41" s="2"/>
      <c r="I41" s="2"/>
    </row>
    <row r="42" spans="1:11">
      <c r="A42" s="1" t="s">
        <v>39</v>
      </c>
      <c r="B42" s="2"/>
      <c r="C42" s="2"/>
      <c r="D42" s="2"/>
      <c r="E42" s="2"/>
      <c r="F42" s="2"/>
      <c r="G42" s="2"/>
      <c r="H42" s="2"/>
      <c r="I42" s="2"/>
    </row>
    <row r="43" spans="1:11">
      <c r="A43" s="1"/>
      <c r="B43" s="2"/>
      <c r="C43" s="2"/>
      <c r="D43" s="2"/>
      <c r="E43" s="2"/>
      <c r="F43" s="2"/>
      <c r="G43" s="2"/>
      <c r="H43" s="2"/>
      <c r="I43" s="2"/>
    </row>
    <row r="44" spans="1:11">
      <c r="A44" s="1"/>
      <c r="B44" s="2"/>
      <c r="C44" s="2"/>
      <c r="D44" s="2"/>
      <c r="E44" s="2"/>
      <c r="F44" s="2"/>
      <c r="G44" s="2"/>
      <c r="H44" s="2"/>
      <c r="I44" s="2"/>
    </row>
    <row r="45" spans="1:11">
      <c r="A45" s="1" t="s">
        <v>43</v>
      </c>
      <c r="B45" s="2"/>
      <c r="C45" s="2"/>
      <c r="D45" s="2"/>
      <c r="E45" s="2"/>
      <c r="F45" s="2"/>
      <c r="G45" s="2"/>
      <c r="H45" s="2"/>
      <c r="I45" s="2"/>
    </row>
    <row r="46" spans="1:11">
      <c r="A46" s="1" t="s">
        <v>44</v>
      </c>
      <c r="B46" s="2"/>
      <c r="C46" s="2"/>
      <c r="D46" s="2"/>
      <c r="E46" s="2"/>
      <c r="F46" s="2"/>
      <c r="G46" s="2"/>
      <c r="H46" s="2"/>
      <c r="I46" s="2"/>
    </row>
    <row r="47" spans="1:11" ht="15.75" thickBot="1">
      <c r="A47" s="7" t="s">
        <v>45</v>
      </c>
      <c r="B47" s="2"/>
      <c r="C47" s="2"/>
      <c r="D47" s="2"/>
      <c r="E47" s="2"/>
      <c r="F47" s="2"/>
      <c r="G47" s="2"/>
      <c r="H47" s="2"/>
      <c r="I47" s="2"/>
    </row>
    <row r="48" spans="1:11" ht="15.75" thickTop="1">
      <c r="A48" s="5"/>
      <c r="B48" s="68" t="s">
        <v>33</v>
      </c>
      <c r="C48" s="69"/>
      <c r="D48" s="69"/>
      <c r="E48" s="70"/>
      <c r="F48" s="69" t="s">
        <v>34</v>
      </c>
      <c r="G48" s="69"/>
      <c r="H48" s="69"/>
      <c r="I48" s="69"/>
    </row>
    <row r="49" spans="1:10" ht="45" customHeight="1">
      <c r="A49" s="6" t="s">
        <v>30</v>
      </c>
      <c r="B49" s="3" t="s">
        <v>26</v>
      </c>
      <c r="C49" s="3" t="s">
        <v>27</v>
      </c>
      <c r="D49" s="3" t="s">
        <v>28</v>
      </c>
      <c r="E49" s="4" t="s">
        <v>29</v>
      </c>
      <c r="F49" s="3" t="s">
        <v>26</v>
      </c>
      <c r="G49" s="3" t="s">
        <v>27</v>
      </c>
      <c r="H49" s="3" t="s">
        <v>28</v>
      </c>
      <c r="I49" s="3" t="s">
        <v>29</v>
      </c>
    </row>
    <row r="50" spans="1:10" ht="30" customHeight="1">
      <c r="A50" s="17" t="s">
        <v>31</v>
      </c>
      <c r="B50" s="19"/>
      <c r="C50" s="19"/>
      <c r="D50" s="19"/>
      <c r="E50" s="30"/>
      <c r="F50" s="19"/>
      <c r="G50" s="19"/>
      <c r="H50" s="19"/>
      <c r="I50" s="19"/>
    </row>
    <row r="51" spans="1:10">
      <c r="A51" s="15" t="s">
        <v>46</v>
      </c>
      <c r="B51" s="21">
        <v>816</v>
      </c>
      <c r="C51" s="26">
        <v>409</v>
      </c>
      <c r="D51" s="26">
        <v>100</v>
      </c>
      <c r="E51" s="31">
        <f>SUM(B51:D51)</f>
        <v>1325</v>
      </c>
      <c r="F51" s="59">
        <f>B51/$E$51</f>
        <v>0.61584905660377354</v>
      </c>
      <c r="G51" s="56">
        <f t="shared" ref="G51:I51" si="33">C51/$E$51</f>
        <v>0.30867924528301888</v>
      </c>
      <c r="H51" s="56">
        <f t="shared" si="33"/>
        <v>7.5471698113207544E-2</v>
      </c>
      <c r="I51" s="56">
        <f t="shared" si="33"/>
        <v>1</v>
      </c>
      <c r="J51" s="47"/>
    </row>
    <row r="52" spans="1:10">
      <c r="A52" s="15" t="s">
        <v>48</v>
      </c>
      <c r="B52" s="21">
        <v>2117</v>
      </c>
      <c r="C52" s="26">
        <v>110</v>
      </c>
      <c r="D52" s="26">
        <v>1</v>
      </c>
      <c r="E52" s="31">
        <f t="shared" ref="E52:E74" si="34">SUM(B52:D52)</f>
        <v>2228</v>
      </c>
      <c r="F52" s="59">
        <f>B52/$E$52</f>
        <v>0.95017953321364457</v>
      </c>
      <c r="G52" s="56">
        <f t="shared" ref="G52:I52" si="35">C52/$E$52</f>
        <v>4.9371633752244168E-2</v>
      </c>
      <c r="H52" s="56">
        <f t="shared" si="35"/>
        <v>4.4883303411131061E-4</v>
      </c>
      <c r="I52" s="56">
        <f t="shared" si="35"/>
        <v>1</v>
      </c>
      <c r="J52" s="47"/>
    </row>
    <row r="53" spans="1:10">
      <c r="A53" s="15" t="s">
        <v>47</v>
      </c>
      <c r="B53" s="21">
        <v>1012</v>
      </c>
      <c r="C53" s="26">
        <v>122</v>
      </c>
      <c r="D53" s="26">
        <v>39</v>
      </c>
      <c r="E53" s="31">
        <f t="shared" si="34"/>
        <v>1173</v>
      </c>
      <c r="F53" s="59">
        <f>B53/$E$53</f>
        <v>0.86274509803921573</v>
      </c>
      <c r="G53" s="56">
        <f t="shared" ref="G53:I53" si="36">C53/$E$53</f>
        <v>0.10400682011935208</v>
      </c>
      <c r="H53" s="56">
        <f t="shared" si="36"/>
        <v>3.3248081841432228E-2</v>
      </c>
      <c r="I53" s="56">
        <f t="shared" si="36"/>
        <v>1</v>
      </c>
      <c r="J53" s="47"/>
    </row>
    <row r="54" spans="1:10">
      <c r="A54" s="15" t="s">
        <v>49</v>
      </c>
      <c r="B54" s="21">
        <v>1079</v>
      </c>
      <c r="C54" s="26">
        <v>281</v>
      </c>
      <c r="D54" s="26">
        <v>28</v>
      </c>
      <c r="E54" s="31">
        <f t="shared" si="34"/>
        <v>1388</v>
      </c>
      <c r="F54" s="59">
        <f>B54/$E$54</f>
        <v>0.77737752161383289</v>
      </c>
      <c r="G54" s="56">
        <f t="shared" ref="G54:I54" si="37">C54/$E$54</f>
        <v>0.20244956772334294</v>
      </c>
      <c r="H54" s="56">
        <f t="shared" si="37"/>
        <v>2.0172910662824207E-2</v>
      </c>
      <c r="I54" s="56">
        <f t="shared" si="37"/>
        <v>1</v>
      </c>
      <c r="J54" s="47"/>
    </row>
    <row r="55" spans="1:10">
      <c r="A55" s="18" t="s">
        <v>50</v>
      </c>
      <c r="B55" s="23">
        <v>7504</v>
      </c>
      <c r="C55" s="13">
        <v>9055</v>
      </c>
      <c r="D55" s="13">
        <v>403</v>
      </c>
      <c r="E55" s="31">
        <f t="shared" si="34"/>
        <v>16962</v>
      </c>
      <c r="F55" s="59">
        <f>B55/$E$55</f>
        <v>0.44240066029949299</v>
      </c>
      <c r="G55" s="56">
        <f t="shared" ref="G55:I55" si="38">C55/$E$55</f>
        <v>0.5338403490154463</v>
      </c>
      <c r="H55" s="56">
        <f t="shared" si="38"/>
        <v>2.3758990685060724E-2</v>
      </c>
      <c r="I55" s="56">
        <f t="shared" si="38"/>
        <v>1</v>
      </c>
      <c r="J55" s="47"/>
    </row>
    <row r="56" spans="1:10">
      <c r="A56" s="18" t="s">
        <v>51</v>
      </c>
      <c r="B56" s="23">
        <v>45</v>
      </c>
      <c r="C56" s="13">
        <v>203</v>
      </c>
      <c r="D56" s="13">
        <v>42</v>
      </c>
      <c r="E56" s="31">
        <f t="shared" si="34"/>
        <v>290</v>
      </c>
      <c r="F56" s="59">
        <f>B56/$E$56</f>
        <v>0.15517241379310345</v>
      </c>
      <c r="G56" s="56">
        <f t="shared" ref="G56:I56" si="39">C56/$E$56</f>
        <v>0.7</v>
      </c>
      <c r="H56" s="56">
        <f t="shared" si="39"/>
        <v>0.14482758620689656</v>
      </c>
      <c r="I56" s="56">
        <f t="shared" si="39"/>
        <v>1</v>
      </c>
      <c r="J56" s="47"/>
    </row>
    <row r="57" spans="1:10">
      <c r="A57" s="15" t="s">
        <v>52</v>
      </c>
      <c r="B57" s="21">
        <v>400</v>
      </c>
      <c r="C57" s="26">
        <v>358</v>
      </c>
      <c r="D57" s="26">
        <v>11</v>
      </c>
      <c r="E57" s="31">
        <f t="shared" si="34"/>
        <v>769</v>
      </c>
      <c r="F57" s="59">
        <f>B57/$E$57</f>
        <v>0.52015604681404426</v>
      </c>
      <c r="G57" s="56">
        <f t="shared" ref="G57:I57" si="40">C57/$E$57</f>
        <v>0.46553966189856955</v>
      </c>
      <c r="H57" s="56">
        <f t="shared" si="40"/>
        <v>1.4304291287386216E-2</v>
      </c>
      <c r="I57" s="56">
        <f t="shared" si="40"/>
        <v>1</v>
      </c>
      <c r="J57" s="47"/>
    </row>
    <row r="58" spans="1:10">
      <c r="A58" s="15" t="s">
        <v>53</v>
      </c>
      <c r="B58" s="21">
        <v>4212</v>
      </c>
      <c r="C58" s="26">
        <v>422</v>
      </c>
      <c r="D58" s="26">
        <v>141</v>
      </c>
      <c r="E58" s="31">
        <f t="shared" si="34"/>
        <v>4775</v>
      </c>
      <c r="F58" s="59">
        <f>B58/$E$58</f>
        <v>0.88209424083769639</v>
      </c>
      <c r="G58" s="56">
        <f t="shared" ref="G58:I58" si="41">C58/$E$58</f>
        <v>8.8376963350785334E-2</v>
      </c>
      <c r="H58" s="56">
        <f t="shared" si="41"/>
        <v>2.9528795811518325E-2</v>
      </c>
      <c r="I58" s="56">
        <f t="shared" si="41"/>
        <v>1</v>
      </c>
      <c r="J58" s="47"/>
    </row>
    <row r="59" spans="1:10">
      <c r="A59" s="15" t="s">
        <v>54</v>
      </c>
      <c r="B59" s="21">
        <v>878</v>
      </c>
      <c r="C59" s="26">
        <v>988</v>
      </c>
      <c r="D59" s="26">
        <v>13</v>
      </c>
      <c r="E59" s="31">
        <f t="shared" si="34"/>
        <v>1879</v>
      </c>
      <c r="F59" s="59">
        <f>B59/$E$59</f>
        <v>0.46726982437466735</v>
      </c>
      <c r="G59" s="56">
        <f t="shared" ref="G59:I59" si="42">C59/$E$59</f>
        <v>0.5258116019159127</v>
      </c>
      <c r="H59" s="56">
        <f t="shared" si="42"/>
        <v>6.9185737094199038E-3</v>
      </c>
      <c r="I59" s="56">
        <f t="shared" si="42"/>
        <v>1</v>
      </c>
      <c r="J59" s="47"/>
    </row>
    <row r="60" spans="1:10">
      <c r="A60" s="15" t="s">
        <v>55</v>
      </c>
      <c r="B60" s="21">
        <v>1041</v>
      </c>
      <c r="C60" s="26">
        <v>166</v>
      </c>
      <c r="D60" s="26">
        <v>135</v>
      </c>
      <c r="E60" s="31">
        <f t="shared" si="34"/>
        <v>1342</v>
      </c>
      <c r="F60" s="59">
        <f>B60/$E$60</f>
        <v>0.77570789865871836</v>
      </c>
      <c r="G60" s="56">
        <f t="shared" ref="G60:I60" si="43">C60/$E$60</f>
        <v>0.12369597615499255</v>
      </c>
      <c r="H60" s="56">
        <f t="shared" si="43"/>
        <v>0.10059612518628912</v>
      </c>
      <c r="I60" s="56">
        <f t="shared" si="43"/>
        <v>1</v>
      </c>
      <c r="J60" s="47"/>
    </row>
    <row r="61" spans="1:10">
      <c r="A61" s="15" t="s">
        <v>56</v>
      </c>
      <c r="B61" s="21">
        <v>835</v>
      </c>
      <c r="C61" s="26">
        <v>250</v>
      </c>
      <c r="D61" s="26">
        <v>95</v>
      </c>
      <c r="E61" s="31">
        <f t="shared" si="34"/>
        <v>1180</v>
      </c>
      <c r="F61" s="59">
        <f>B61/$E$61</f>
        <v>0.7076271186440678</v>
      </c>
      <c r="G61" s="56">
        <f t="shared" ref="G61:I61" si="44">C61/$E$61</f>
        <v>0.21186440677966101</v>
      </c>
      <c r="H61" s="56">
        <f t="shared" si="44"/>
        <v>8.050847457627118E-2</v>
      </c>
      <c r="I61" s="56">
        <f t="shared" si="44"/>
        <v>1</v>
      </c>
      <c r="J61" s="47"/>
    </row>
    <row r="62" spans="1:10">
      <c r="A62" s="15" t="s">
        <v>57</v>
      </c>
      <c r="B62" s="21">
        <v>4921</v>
      </c>
      <c r="C62" s="26">
        <v>1986</v>
      </c>
      <c r="D62" s="26">
        <v>926</v>
      </c>
      <c r="E62" s="31">
        <f t="shared" si="34"/>
        <v>7833</v>
      </c>
      <c r="F62" s="59">
        <f>B62/$E$62</f>
        <v>0.62823949955317249</v>
      </c>
      <c r="G62" s="56">
        <f t="shared" ref="G62:I62" si="45">C62/$E$62</f>
        <v>0.25354270394484874</v>
      </c>
      <c r="H62" s="56">
        <f t="shared" si="45"/>
        <v>0.11821779650197881</v>
      </c>
      <c r="I62" s="56">
        <f t="shared" si="45"/>
        <v>1</v>
      </c>
      <c r="J62" s="47"/>
    </row>
    <row r="63" spans="1:10">
      <c r="A63" s="15" t="s">
        <v>58</v>
      </c>
      <c r="B63" s="21">
        <v>2349</v>
      </c>
      <c r="C63" s="26">
        <v>482</v>
      </c>
      <c r="D63" s="26">
        <v>80</v>
      </c>
      <c r="E63" s="31">
        <f t="shared" si="34"/>
        <v>2911</v>
      </c>
      <c r="F63" s="59">
        <f>B63/$E$63</f>
        <v>0.80693919615252485</v>
      </c>
      <c r="G63" s="56">
        <f t="shared" ref="G63:I63" si="46">C63/$E$63</f>
        <v>0.16557883888698041</v>
      </c>
      <c r="H63" s="56">
        <f t="shared" si="46"/>
        <v>2.7481964960494674E-2</v>
      </c>
      <c r="I63" s="56">
        <f t="shared" si="46"/>
        <v>1</v>
      </c>
      <c r="J63" s="47"/>
    </row>
    <row r="64" spans="1:10">
      <c r="A64" s="15" t="s">
        <v>59</v>
      </c>
      <c r="B64" s="21">
        <v>3471</v>
      </c>
      <c r="C64" s="26">
        <v>337</v>
      </c>
      <c r="D64" s="26">
        <v>42</v>
      </c>
      <c r="E64" s="31">
        <f t="shared" si="34"/>
        <v>3850</v>
      </c>
      <c r="F64" s="59">
        <f>B64/$E$64</f>
        <v>0.90155844155844156</v>
      </c>
      <c r="G64" s="56">
        <f t="shared" ref="G64:I64" si="47">C64/$E$64</f>
        <v>8.7532467532467531E-2</v>
      </c>
      <c r="H64" s="56">
        <f t="shared" si="47"/>
        <v>1.090909090909091E-2</v>
      </c>
      <c r="I64" s="56">
        <f t="shared" si="47"/>
        <v>1</v>
      </c>
      <c r="J64" s="47"/>
    </row>
    <row r="65" spans="1:10">
      <c r="A65" s="15" t="s">
        <v>60</v>
      </c>
      <c r="B65" s="21">
        <v>2331</v>
      </c>
      <c r="C65" s="26">
        <v>8096</v>
      </c>
      <c r="D65" s="26">
        <v>578</v>
      </c>
      <c r="E65" s="31">
        <f t="shared" si="34"/>
        <v>11005</v>
      </c>
      <c r="F65" s="59">
        <f>B65/$E$65</f>
        <v>0.21181281235801908</v>
      </c>
      <c r="G65" s="56">
        <f t="shared" ref="G65:I65" si="48">C65/$E$65</f>
        <v>0.7356656065424807</v>
      </c>
      <c r="H65" s="56">
        <f t="shared" si="48"/>
        <v>5.2521581099500225E-2</v>
      </c>
      <c r="I65" s="56">
        <f t="shared" si="48"/>
        <v>1</v>
      </c>
      <c r="J65" s="47"/>
    </row>
    <row r="66" spans="1:10">
      <c r="A66" s="15" t="s">
        <v>61</v>
      </c>
      <c r="B66" s="21">
        <v>1419</v>
      </c>
      <c r="C66" s="26">
        <v>722</v>
      </c>
      <c r="D66" s="26">
        <v>19</v>
      </c>
      <c r="E66" s="31">
        <f t="shared" si="34"/>
        <v>2160</v>
      </c>
      <c r="F66" s="59">
        <f>B66/$E$66</f>
        <v>0.65694444444444444</v>
      </c>
      <c r="G66" s="56">
        <f t="shared" ref="G66:I66" si="49">C66/$E$66</f>
        <v>0.33425925925925926</v>
      </c>
      <c r="H66" s="56">
        <f t="shared" si="49"/>
        <v>8.7962962962962968E-3</v>
      </c>
      <c r="I66" s="56">
        <f t="shared" si="49"/>
        <v>1</v>
      </c>
      <c r="J66" s="47"/>
    </row>
    <row r="67" spans="1:10">
      <c r="A67" s="15" t="s">
        <v>62</v>
      </c>
      <c r="B67" s="21">
        <v>6246</v>
      </c>
      <c r="C67" s="26">
        <v>5429</v>
      </c>
      <c r="D67" s="26">
        <v>837</v>
      </c>
      <c r="E67" s="31">
        <f t="shared" si="34"/>
        <v>12512</v>
      </c>
      <c r="F67" s="59">
        <f>B67/$E$67</f>
        <v>0.4992007672634271</v>
      </c>
      <c r="G67" s="56">
        <f t="shared" ref="G67:I67" si="50">C67/$E$67</f>
        <v>0.43390345268542202</v>
      </c>
      <c r="H67" s="56">
        <f t="shared" si="50"/>
        <v>6.6895780051150891E-2</v>
      </c>
      <c r="I67" s="56">
        <f t="shared" si="50"/>
        <v>1</v>
      </c>
      <c r="J67" s="47"/>
    </row>
    <row r="68" spans="1:10">
      <c r="A68" s="15" t="s">
        <v>63</v>
      </c>
      <c r="B68" s="21">
        <v>2531</v>
      </c>
      <c r="C68" s="26">
        <v>424</v>
      </c>
      <c r="D68" s="26">
        <v>46</v>
      </c>
      <c r="E68" s="31">
        <f t="shared" si="34"/>
        <v>3001</v>
      </c>
      <c r="F68" s="59">
        <f>B68/$E$68</f>
        <v>0.84338553815394868</v>
      </c>
      <c r="G68" s="56">
        <f t="shared" ref="G68:I68" si="51">C68/$E$68</f>
        <v>0.14128623792069311</v>
      </c>
      <c r="H68" s="56">
        <f t="shared" si="51"/>
        <v>1.5328223925358214E-2</v>
      </c>
      <c r="I68" s="56">
        <f t="shared" si="51"/>
        <v>1</v>
      </c>
      <c r="J68" s="47"/>
    </row>
    <row r="69" spans="1:10">
      <c r="A69" s="15" t="s">
        <v>64</v>
      </c>
      <c r="B69" s="21">
        <v>358</v>
      </c>
      <c r="C69" s="26">
        <v>314</v>
      </c>
      <c r="D69" s="26">
        <v>1</v>
      </c>
      <c r="E69" s="31">
        <f t="shared" si="34"/>
        <v>673</v>
      </c>
      <c r="F69" s="59">
        <f>B69/$E$69</f>
        <v>0.53194650817236255</v>
      </c>
      <c r="G69" s="56">
        <f t="shared" ref="G69:I69" si="52">C69/$E$69</f>
        <v>0.46656760772659733</v>
      </c>
      <c r="H69" s="56">
        <f t="shared" si="52"/>
        <v>1.4858841010401188E-3</v>
      </c>
      <c r="I69" s="56">
        <f t="shared" si="52"/>
        <v>1</v>
      </c>
      <c r="J69" s="47"/>
    </row>
    <row r="70" spans="1:10">
      <c r="A70" s="15" t="s">
        <v>65</v>
      </c>
      <c r="B70" s="21">
        <v>1150</v>
      </c>
      <c r="C70" s="26">
        <v>5401</v>
      </c>
      <c r="D70" s="26">
        <v>708</v>
      </c>
      <c r="E70" s="31">
        <f t="shared" si="34"/>
        <v>7259</v>
      </c>
      <c r="F70" s="59">
        <f>B70/$E$70</f>
        <v>0.15842402534784406</v>
      </c>
      <c r="G70" s="56">
        <f t="shared" ref="G70:I70" si="53">C70/$E$70</f>
        <v>0.7440418790467006</v>
      </c>
      <c r="H70" s="56">
        <f t="shared" si="53"/>
        <v>9.7534095605455298E-2</v>
      </c>
      <c r="I70" s="56">
        <f t="shared" si="53"/>
        <v>1</v>
      </c>
      <c r="J70" s="47"/>
    </row>
    <row r="71" spans="1:10">
      <c r="A71" s="15" t="s">
        <v>66</v>
      </c>
      <c r="B71" s="21">
        <v>2567</v>
      </c>
      <c r="C71" s="26">
        <v>807</v>
      </c>
      <c r="D71" s="26">
        <v>85</v>
      </c>
      <c r="E71" s="31">
        <f t="shared" si="34"/>
        <v>3459</v>
      </c>
      <c r="F71" s="59">
        <f>B71/$E$71</f>
        <v>0.74212200057820177</v>
      </c>
      <c r="G71" s="56">
        <f t="shared" ref="G71:I71" si="54">C71/$E$71</f>
        <v>0.23330442324371206</v>
      </c>
      <c r="H71" s="56">
        <f t="shared" si="54"/>
        <v>2.4573576178086153E-2</v>
      </c>
      <c r="I71" s="56">
        <f t="shared" si="54"/>
        <v>1</v>
      </c>
      <c r="J71" s="47"/>
    </row>
    <row r="72" spans="1:10">
      <c r="A72" s="15" t="s">
        <v>67</v>
      </c>
      <c r="B72" s="21">
        <v>685</v>
      </c>
      <c r="C72" s="26">
        <v>227</v>
      </c>
      <c r="D72" s="26">
        <v>170</v>
      </c>
      <c r="E72" s="31">
        <f t="shared" si="34"/>
        <v>1082</v>
      </c>
      <c r="F72" s="59">
        <f>B72/$E$72</f>
        <v>0.63308687615526804</v>
      </c>
      <c r="G72" s="56">
        <f t="shared" ref="G72:I72" si="55">C72/$E$72</f>
        <v>0.20979667282809611</v>
      </c>
      <c r="H72" s="56">
        <f t="shared" si="55"/>
        <v>0.15711645101663585</v>
      </c>
      <c r="I72" s="56">
        <f t="shared" si="55"/>
        <v>1</v>
      </c>
      <c r="J72" s="47"/>
    </row>
    <row r="73" spans="1:10">
      <c r="A73" s="15" t="s">
        <v>68</v>
      </c>
      <c r="B73" s="21">
        <v>647</v>
      </c>
      <c r="C73" s="26">
        <v>376</v>
      </c>
      <c r="D73" s="26">
        <v>29</v>
      </c>
      <c r="E73" s="31">
        <f t="shared" si="34"/>
        <v>1052</v>
      </c>
      <c r="F73" s="59">
        <f>B73/$E$73</f>
        <v>0.61501901140684412</v>
      </c>
      <c r="G73" s="56">
        <f t="shared" ref="G73:I73" si="56">C73/$E$73</f>
        <v>0.35741444866920152</v>
      </c>
      <c r="H73" s="56">
        <f t="shared" si="56"/>
        <v>2.7566539923954372E-2</v>
      </c>
      <c r="I73" s="56">
        <f t="shared" si="56"/>
        <v>1</v>
      </c>
      <c r="J73" s="47"/>
    </row>
    <row r="74" spans="1:10">
      <c r="A74" s="15" t="s">
        <v>69</v>
      </c>
      <c r="B74" s="21">
        <v>596</v>
      </c>
      <c r="C74" s="26">
        <v>283</v>
      </c>
      <c r="D74" s="26">
        <v>19</v>
      </c>
      <c r="E74" s="31">
        <f t="shared" si="34"/>
        <v>898</v>
      </c>
      <c r="F74" s="59">
        <f>B74/$E$74</f>
        <v>0.66369710467706011</v>
      </c>
      <c r="G74" s="56">
        <f t="shared" ref="G74:I74" si="57">C74/$E$74</f>
        <v>0.31514476614699333</v>
      </c>
      <c r="H74" s="56">
        <f t="shared" si="57"/>
        <v>2.1158129175946547E-2</v>
      </c>
      <c r="I74" s="56">
        <f t="shared" si="57"/>
        <v>1</v>
      </c>
      <c r="J74" s="47"/>
    </row>
    <row r="75" spans="1:10">
      <c r="A75" s="38" t="s">
        <v>32</v>
      </c>
      <c r="B75" s="21">
        <f>SUM(B51:B74)</f>
        <v>49210</v>
      </c>
      <c r="C75" s="26">
        <f t="shared" ref="C75:E75" si="58">SUM(C51:C74)</f>
        <v>37248</v>
      </c>
      <c r="D75" s="26">
        <f t="shared" si="58"/>
        <v>4548</v>
      </c>
      <c r="E75" s="14">
        <f t="shared" si="58"/>
        <v>91006</v>
      </c>
      <c r="F75" s="59">
        <f>B75/$E$75</f>
        <v>0.54073357800584576</v>
      </c>
      <c r="G75" s="56">
        <f t="shared" ref="G75:I75" si="59">C75/$E$75</f>
        <v>0.40929169505307345</v>
      </c>
      <c r="H75" s="56">
        <f t="shared" si="59"/>
        <v>4.9974726941080808E-2</v>
      </c>
      <c r="I75" s="56">
        <f t="shared" si="59"/>
        <v>1</v>
      </c>
      <c r="J75" s="47"/>
    </row>
    <row r="76" spans="1:10">
      <c r="A76" s="11"/>
      <c r="B76" s="24"/>
      <c r="C76" s="28"/>
      <c r="D76" s="28"/>
      <c r="E76" s="31"/>
      <c r="F76" s="59"/>
      <c r="G76" s="56"/>
      <c r="H76" s="56"/>
      <c r="I76" s="56"/>
    </row>
    <row r="77" spans="1:10" ht="30" customHeight="1">
      <c r="A77" s="17" t="s">
        <v>40</v>
      </c>
      <c r="B77" s="24"/>
      <c r="C77" s="28"/>
      <c r="D77" s="28"/>
      <c r="E77" s="31"/>
      <c r="F77" s="59"/>
      <c r="G77" s="56"/>
      <c r="H77" s="56"/>
      <c r="I77" s="56"/>
    </row>
    <row r="78" spans="1:10" ht="22.5">
      <c r="A78" s="15" t="s">
        <v>70</v>
      </c>
      <c r="B78" s="21">
        <v>675</v>
      </c>
      <c r="C78" s="26">
        <v>90</v>
      </c>
      <c r="D78" s="26">
        <v>43</v>
      </c>
      <c r="E78" s="31">
        <f>SUM(B78:D78)</f>
        <v>808</v>
      </c>
      <c r="F78" s="59">
        <f>B78/$E$78</f>
        <v>0.83539603960396036</v>
      </c>
      <c r="G78" s="56">
        <f t="shared" ref="G78:I78" si="60">C78/$E$78</f>
        <v>0.11138613861386139</v>
      </c>
      <c r="H78" s="56">
        <f t="shared" si="60"/>
        <v>5.3217821782178217E-2</v>
      </c>
      <c r="I78" s="56">
        <f t="shared" si="60"/>
        <v>1</v>
      </c>
      <c r="J78" s="47"/>
    </row>
    <row r="79" spans="1:10">
      <c r="B79" s="24"/>
      <c r="C79" s="28"/>
      <c r="D79" s="28"/>
      <c r="E79" s="31"/>
      <c r="F79" s="59"/>
      <c r="G79" s="56"/>
      <c r="H79" s="56"/>
      <c r="I79" s="56"/>
    </row>
    <row r="80" spans="1:10" ht="22.5">
      <c r="A80" s="20" t="s">
        <v>71</v>
      </c>
      <c r="B80" s="22">
        <f>B75+B78</f>
        <v>49885</v>
      </c>
      <c r="C80" s="27">
        <f t="shared" ref="C80:E80" si="61">C75+C78</f>
        <v>37338</v>
      </c>
      <c r="D80" s="27">
        <f t="shared" si="61"/>
        <v>4591</v>
      </c>
      <c r="E80" s="31">
        <f t="shared" si="61"/>
        <v>91814</v>
      </c>
      <c r="F80" s="59">
        <f>B80/$E$80</f>
        <v>0.54332672577166885</v>
      </c>
      <c r="G80" s="56">
        <f t="shared" ref="G80:I80" si="62">C80/$E$80</f>
        <v>0.40667000675278281</v>
      </c>
      <c r="H80" s="56">
        <f t="shared" si="62"/>
        <v>5.0003267475548389E-2</v>
      </c>
      <c r="I80" s="56">
        <f t="shared" si="62"/>
        <v>1</v>
      </c>
    </row>
    <row r="81" spans="1:9">
      <c r="A81" s="1"/>
      <c r="B81" s="25"/>
      <c r="C81" s="29"/>
      <c r="D81" s="29"/>
      <c r="E81" s="32"/>
      <c r="F81" s="60"/>
      <c r="G81" s="61"/>
      <c r="H81" s="61"/>
      <c r="I81" s="61"/>
    </row>
    <row r="82" spans="1:9" ht="15.75" thickBot="1">
      <c r="A82" s="33" t="s">
        <v>72</v>
      </c>
      <c r="B82" s="51">
        <f>B39+B80</f>
        <v>252066</v>
      </c>
      <c r="C82" s="53">
        <f t="shared" ref="C82:E82" si="63">C39+C80</f>
        <v>57291</v>
      </c>
      <c r="D82" s="53">
        <f t="shared" si="63"/>
        <v>13333</v>
      </c>
      <c r="E82" s="54">
        <f t="shared" si="63"/>
        <v>322690</v>
      </c>
      <c r="F82" s="62">
        <f>B82/$E$82</f>
        <v>0.78113979360996622</v>
      </c>
      <c r="G82" s="63">
        <f t="shared" ref="G82:I82" si="64">C82/$E$82</f>
        <v>0.17754191329139421</v>
      </c>
      <c r="H82" s="63">
        <f t="shared" si="64"/>
        <v>4.1318293098639561E-2</v>
      </c>
      <c r="I82" s="63">
        <f t="shared" si="64"/>
        <v>1</v>
      </c>
    </row>
    <row r="83" spans="1:9" ht="15.75" thickTop="1">
      <c r="A83" s="1" t="s">
        <v>37</v>
      </c>
      <c r="B83" s="2"/>
      <c r="C83" s="2"/>
      <c r="D83" s="2"/>
      <c r="E83" s="2"/>
    </row>
    <row r="84" spans="1:9">
      <c r="A84" s="1" t="s">
        <v>38</v>
      </c>
      <c r="B84" s="2"/>
      <c r="C84" s="2"/>
      <c r="D84" s="2"/>
      <c r="E84" s="2"/>
    </row>
    <row r="85" spans="1:9">
      <c r="A85" s="1" t="s">
        <v>73</v>
      </c>
      <c r="B85" s="2"/>
      <c r="C85" s="2"/>
      <c r="D85" s="2"/>
      <c r="E85" s="2"/>
    </row>
  </sheetData>
  <mergeCells count="4">
    <mergeCell ref="B48:E48"/>
    <mergeCell ref="F48:I48"/>
    <mergeCell ref="B4:E4"/>
    <mergeCell ref="F4:I4"/>
  </mergeCells>
  <pageMargins left="0.7" right="0.7" top="0.75" bottom="0.75" header="0.3" footer="0.3"/>
  <pageSetup scale="72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2" sqref="N12:N13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2014-10-30T16:17:30Z</dcterms:created>
  <dcterms:modified xsi:type="dcterms:W3CDTF">2015-01-23T15:24:22Z</dcterms:modified>
</cp:coreProperties>
</file>