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ntzj1\AppData\Local\Microsoft\Windows\INetCache\Content.Outlook\0WNW7UZZ\"/>
    </mc:Choice>
  </mc:AlternateContent>
  <bookViews>
    <workbookView xWindow="0" yWindow="0" windowWidth="19140" windowHeight="9720" tabRatio="674" firstSheet="2" activeTab="2"/>
  </bookViews>
  <sheets>
    <sheet name="Institution" sheetId="5" state="hidden" r:id="rId1"/>
    <sheet name="Macros" sheetId="13" state="veryHidden" r:id="rId2"/>
    <sheet name="Institutional Info" sheetId="4" r:id="rId3"/>
    <sheet name="Total Cost Summary" sheetId="1" r:id="rId4"/>
    <sheet name="Student Approved Fees" sheetId="10" state="hidden" r:id="rId5"/>
    <sheet name="HESFA Detail" sheetId="11" state="hidden" r:id="rId6"/>
    <sheet name="Net Tuition Revenue" sheetId="14" state="hidden" r:id="rId7"/>
    <sheet name="Comments" sheetId="6" r:id="rId8"/>
    <sheet name="2013 hesfa data" sheetId="12" state="hidden" r:id="rId9"/>
  </sheets>
  <externalReferences>
    <externalReference r:id="rId10"/>
    <externalReference r:id="rId11"/>
  </externalReferences>
  <definedNames>
    <definedName name="inst2">Institution!$A$2:$A$15</definedName>
    <definedName name="Institution">Institution!$A$2:$E$47</definedName>
    <definedName name="Institutions">Institution!$A$1:$A$15</definedName>
    <definedName name="instlist">Institution!$A$2:$A$24</definedName>
    <definedName name="instname">'Institutional Info'!$B$8</definedName>
    <definedName name="lic">[1]Sheet1!$A$1:$A$5</definedName>
    <definedName name="Please_Select_from_____________________________↓">Institution!$A$2:$A$15</definedName>
    <definedName name="_xlnm.Print_Area" localSheetId="3">'Total Cost Summary'!$A$2:$F$15</definedName>
    <definedName name="Tests">'[2]Assessment Instruments'!$A$2:$A$101</definedName>
    <definedName name="type">#REF!</definedName>
    <definedName name="yesno">Institution!$A$9:$A$9</definedName>
  </definedNames>
  <calcPr calcId="162913"/>
</workbook>
</file>

<file path=xl/calcChain.xml><?xml version="1.0" encoding="utf-8"?>
<calcChain xmlns="http://schemas.openxmlformats.org/spreadsheetml/2006/main">
  <c r="A34" i="1" l="1"/>
  <c r="A18" i="1"/>
  <c r="E6" i="1" l="1"/>
  <c r="D6" i="1"/>
  <c r="C6" i="1"/>
  <c r="B6" i="1"/>
  <c r="D4" i="14" l="1"/>
  <c r="D15" i="12" l="1"/>
  <c r="C15" i="12"/>
  <c r="B15" i="12"/>
  <c r="A1" i="10" l="1"/>
  <c r="B1" i="1" l="1"/>
  <c r="C18" i="12" l="1"/>
  <c r="B18" i="12"/>
  <c r="E22" i="10" l="1"/>
  <c r="F22" i="10"/>
  <c r="E5" i="11" s="1"/>
  <c r="D18" i="12" l="1"/>
  <c r="E7" i="1"/>
  <c r="D7" i="1"/>
  <c r="C7" i="1"/>
  <c r="B7" i="1"/>
  <c r="D5" i="11"/>
  <c r="F5" i="11" l="1"/>
  <c r="A1" i="11"/>
  <c r="C5" i="11" l="1"/>
  <c r="G5" i="11" s="1"/>
  <c r="A5" i="11"/>
  <c r="B5" i="11"/>
</calcChain>
</file>

<file path=xl/sharedStrings.xml><?xml version="1.0" encoding="utf-8"?>
<sst xmlns="http://schemas.openxmlformats.org/spreadsheetml/2006/main" count="129" uniqueCount="85">
  <si>
    <t xml:space="preserve">Some sections may not be relevant to your institution.  </t>
  </si>
  <si>
    <t>Completed by:</t>
  </si>
  <si>
    <t>Institution:</t>
  </si>
  <si>
    <t>Reporting Period:</t>
  </si>
  <si>
    <t>Telephone: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</si>
  <si>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</si>
  <si>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</si>
  <si>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</si>
  <si>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</si>
  <si>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</si>
  <si>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</si>
  <si>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</si>
  <si>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</si>
  <si>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Per Credit Hour Tuition</t>
  </si>
  <si>
    <t>Designated Fees</t>
  </si>
  <si>
    <t xml:space="preserve">Please describe any differential tuition or fees charged to all students taking courses in or primarily delivered via the listed classifications.  </t>
  </si>
  <si>
    <t>Dual Credit (On-Campus)</t>
  </si>
  <si>
    <t>Dual Credit (Off-Campus)</t>
  </si>
  <si>
    <t>Online</t>
  </si>
  <si>
    <t>Interative Television (ITV)</t>
  </si>
  <si>
    <t>Others (Please List):</t>
  </si>
  <si>
    <t>MO Residents</t>
  </si>
  <si>
    <t>Non-MO Residents</t>
  </si>
  <si>
    <t>Tuition</t>
  </si>
  <si>
    <t>Fees</t>
  </si>
  <si>
    <t>Graduate (Not Professional) Students</t>
  </si>
  <si>
    <t>Full-Time per Semester</t>
  </si>
  <si>
    <t>Part-Time per Credit Hour</t>
  </si>
  <si>
    <t>Tuition and  required fees charged to all first professional students enrolled in professional schools.</t>
  </si>
  <si>
    <t>Additional Institutional Notes:</t>
  </si>
  <si>
    <t>Harris Stowe State University</t>
  </si>
  <si>
    <t>Missouri University of Science &amp; Technology</t>
  </si>
  <si>
    <t>DHE Calculated</t>
  </si>
  <si>
    <t>Regional</t>
  </si>
  <si>
    <t>Fee Description</t>
  </si>
  <si>
    <t>Percent Change</t>
  </si>
  <si>
    <t>Undergraduate In-State (Total)</t>
  </si>
  <si>
    <t>Student-Approved Fees</t>
  </si>
  <si>
    <t>Undergraduate In-State (Net)</t>
  </si>
  <si>
    <t>University of Missouri (Average)</t>
  </si>
  <si>
    <t>Date Approved</t>
  </si>
  <si>
    <t>Date First Assessed</t>
  </si>
  <si>
    <t>Date Last Modified</t>
  </si>
  <si>
    <t>TOTAL</t>
  </si>
  <si>
    <t>Please select from:</t>
  </si>
  <si>
    <t>Please be sure to enable macros before beginning this survey</t>
  </si>
  <si>
    <t>If your Excel settings currently have macros disabled, see the picture below on how to enable them:</t>
  </si>
  <si>
    <t>State Technical College of Missouri</t>
  </si>
  <si>
    <t>University of Missouri-Columbia</t>
  </si>
  <si>
    <t>University of Missouri-Kansas City</t>
  </si>
  <si>
    <t>University of Missouri-St. Louis</t>
  </si>
  <si>
    <t>Date Completed (mm/dd/yyyy):</t>
  </si>
  <si>
    <t>E-mail:</t>
  </si>
  <si>
    <r>
      <t>Nondesignated and unrestricted</t>
    </r>
    <r>
      <rPr>
        <b/>
        <sz val="11"/>
        <color theme="1"/>
        <rFont val="Calibri"/>
        <family val="2"/>
        <scheme val="minor"/>
      </rPr>
      <t xml:space="preserve"> per credit hour </t>
    </r>
    <r>
      <rPr>
        <sz val="11"/>
        <color theme="1"/>
        <rFont val="Calibri"/>
        <family val="2"/>
        <scheme val="minor"/>
      </rPr>
      <t>tuition</t>
    </r>
  </si>
  <si>
    <r>
      <t>Total required fees,</t>
    </r>
    <r>
      <rPr>
        <b/>
        <sz val="11"/>
        <color theme="1"/>
        <rFont val="Calibri"/>
        <family val="2"/>
        <scheme val="minor"/>
      </rPr>
      <t xml:space="preserve"> per semester</t>
    </r>
    <r>
      <rPr>
        <sz val="11"/>
        <color theme="1"/>
        <rFont val="Calibri"/>
        <family val="2"/>
        <scheme val="minor"/>
      </rPr>
      <t>, charged to full-time students</t>
    </r>
  </si>
  <si>
    <r>
      <t xml:space="preserve">Total tuition and required fees, </t>
    </r>
    <r>
      <rPr>
        <b/>
        <sz val="11"/>
        <color theme="1"/>
        <rFont val="Calibri"/>
        <family val="2"/>
        <scheme val="minor"/>
      </rPr>
      <t>per year</t>
    </r>
    <r>
      <rPr>
        <sz val="11"/>
        <color theme="1"/>
        <rFont val="Calibri"/>
        <family val="2"/>
        <scheme val="minor"/>
      </rPr>
      <t xml:space="preserve">, charged to a typical full-time student </t>
    </r>
    <r>
      <rPr>
        <b/>
        <sz val="11"/>
        <color theme="1"/>
        <rFont val="Calibri"/>
        <family val="2"/>
        <scheme val="minor"/>
      </rPr>
      <t>(30 Undgrd.  / 24 Grad./Prof. Credit Hours)</t>
    </r>
  </si>
  <si>
    <t>Fees Charged per Credit or per Student?</t>
  </si>
  <si>
    <t>Per Semester for Full-Time Resident Undergraduate Students</t>
  </si>
  <si>
    <t>Amount Paid</t>
  </si>
  <si>
    <t>Undergraduates</t>
  </si>
  <si>
    <t>Average (HESFA)</t>
  </si>
  <si>
    <t>FY2020</t>
  </si>
  <si>
    <t>FY 2020</t>
  </si>
  <si>
    <t>FY2021</t>
  </si>
  <si>
    <t>FY 2021</t>
  </si>
  <si>
    <t>Numerator</t>
  </si>
  <si>
    <t>Denominator</t>
  </si>
  <si>
    <t>Please include:</t>
  </si>
  <si>
    <t>Please exclude from both columns:</t>
  </si>
  <si>
    <t>Any course- and program-specific fees and any student approved fee established after August 27, 2007.</t>
  </si>
  <si>
    <t>Please exclude from Net:</t>
  </si>
  <si>
    <t xml:space="preserve">Institutional aid, defined as “the aid awarded to the student by the student’s institution of higher education only from such institution’s funds. </t>
  </si>
  <si>
    <t xml:space="preserve">It does not include the following: Pell Grants; state awards such as the Missouri higher education academic scholarship program, the A+ schools program, </t>
  </si>
  <si>
    <t>and the Access Missouri financial aid program; foundation scholarships; third-party scholarships; employee and dependent fee waivers; and student loans.” 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</si>
  <si>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tuition and fee revenue collected from Missouri resident degree-seeking undergraduates </t>
    </r>
  </si>
  <si>
    <r>
      <rPr>
        <b/>
        <sz val="11"/>
        <color theme="1"/>
        <rFont val="Calibri"/>
        <family val="2"/>
        <scheme val="minor"/>
      </rPr>
      <t>Gross</t>
    </r>
    <r>
      <rPr>
        <sz val="11"/>
        <color theme="1"/>
        <rFont val="Calibri"/>
        <family val="2"/>
        <scheme val="minor"/>
      </rPr>
      <t xml:space="preserve"> tuition and fee revenue collected from Missouri resident degree-seeking undergraduates </t>
    </r>
  </si>
  <si>
    <t>FY 2020 Discount Rate (needed for HESFA)</t>
  </si>
  <si>
    <t>FY 2020 Discount Rate</t>
  </si>
  <si>
    <t>Tuition and required fees paid by Missouri resident degree-seeking undergraduates in FY 2020.</t>
  </si>
  <si>
    <r>
      <t xml:space="preserve">Note: </t>
    </r>
    <r>
      <rPr>
        <b/>
        <sz val="11"/>
        <color theme="1"/>
        <rFont val="Calibri"/>
        <family val="2"/>
        <scheme val="minor"/>
      </rPr>
      <t xml:space="preserve"> DHE Calculated Tuition and Fees</t>
    </r>
    <r>
      <rPr>
        <sz val="11"/>
        <color theme="1"/>
        <rFont val="Calibri"/>
        <family val="2"/>
        <scheme val="minor"/>
      </rPr>
      <t xml:space="preserve"> will be used online for reporting tuition and required fees for a full-time student.</t>
    </r>
  </si>
  <si>
    <t>FY 2024 Comprehensive Fee Survey</t>
  </si>
  <si>
    <t>Otto.Coon@dhewd.mo.gov</t>
  </si>
  <si>
    <t>July 1, 2023 - June 30, 2024</t>
  </si>
  <si>
    <t>It may be overwritten if needed, e.g. for institutions charging flat-rate / banded full-time tuition and fees.</t>
  </si>
  <si>
    <r>
      <t xml:space="preserve">Please return completed surveys by </t>
    </r>
    <r>
      <rPr>
        <b/>
        <sz val="11"/>
        <color indexed="8"/>
        <rFont val="Calibri"/>
        <family val="2"/>
      </rPr>
      <t>July 17, 2023</t>
    </r>
    <r>
      <rPr>
        <sz val="11"/>
        <color theme="1"/>
        <rFont val="Calibri"/>
        <family val="2"/>
        <scheme val="minor"/>
      </rPr>
      <t xml:space="preserve">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</si>
</sst>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1" fillId="0" borderId="0"/>
  </cellStyleXfs>
  <cellXfs count="140">
    <xf numFmtId="0" fontId="0" fillId="0" borderId="0" xfId="0"/>
    <xf numFmtId="0" fontId="0" fillId="2" borderId="0" xfId="0" applyFill="1"/>
    <xf numFmtId="0" fontId="5" fillId="0" borderId="0" xfId="2"/>
    <xf numFmtId="0" fontId="0" fillId="3" borderId="0" xfId="0" applyFill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0" fillId="3" borderId="0" xfId="0" applyFill="1"/>
    <xf numFmtId="0" fontId="0" fillId="3" borderId="15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4" fontId="0" fillId="3" borderId="0" xfId="1" applyFont="1" applyFill="1" applyBorder="1" applyAlignment="1" applyProtection="1">
      <alignment wrapText="1"/>
      <protection locked="0"/>
    </xf>
    <xf numFmtId="44" fontId="0" fillId="3" borderId="5" xfId="1" applyFont="1" applyFill="1" applyBorder="1" applyAlignment="1" applyProtection="1">
      <alignment wrapText="1"/>
      <protection locked="0"/>
    </xf>
    <xf numFmtId="0" fontId="2" fillId="3" borderId="14" xfId="0" applyFont="1" applyFill="1" applyBorder="1" applyAlignment="1">
      <alignment horizontal="center" wrapText="1"/>
    </xf>
    <xf numFmtId="44" fontId="0" fillId="3" borderId="6" xfId="1" applyFont="1" applyFill="1" applyBorder="1" applyAlignment="1" applyProtection="1">
      <alignment wrapText="1"/>
      <protection locked="0"/>
    </xf>
    <xf numFmtId="0" fontId="8" fillId="3" borderId="0" xfId="0" applyFont="1" applyFill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0" fillId="3" borderId="0" xfId="0" applyFill="1" applyBorder="1" applyProtection="1">
      <protection locked="0"/>
    </xf>
    <xf numFmtId="7" fontId="8" fillId="0" borderId="5" xfId="1" applyNumberFormat="1" applyFont="1" applyBorder="1" applyProtection="1">
      <protection locked="0"/>
    </xf>
    <xf numFmtId="7" fontId="8" fillId="0" borderId="0" xfId="1" applyNumberFormat="1" applyFont="1" applyProtection="1">
      <protection locked="0"/>
    </xf>
    <xf numFmtId="8" fontId="0" fillId="3" borderId="13" xfId="0" applyNumberFormat="1" applyFill="1" applyBorder="1" applyProtection="1">
      <protection locked="0"/>
    </xf>
    <xf numFmtId="8" fontId="0" fillId="3" borderId="14" xfId="0" applyNumberFormat="1" applyFill="1" applyBorder="1" applyProtection="1">
      <protection locked="0"/>
    </xf>
    <xf numFmtId="8" fontId="0" fillId="3" borderId="5" xfId="0" applyNumberFormat="1" applyFill="1" applyBorder="1" applyProtection="1">
      <protection locked="0"/>
    </xf>
    <xf numFmtId="8" fontId="0" fillId="3" borderId="6" xfId="0" applyNumberFormat="1" applyFill="1" applyBorder="1" applyProtection="1">
      <protection locked="0"/>
    </xf>
    <xf numFmtId="164" fontId="9" fillId="3" borderId="11" xfId="1" applyNumberFormat="1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14" xfId="0" applyFill="1" applyBorder="1"/>
    <xf numFmtId="0" fontId="0" fillId="3" borderId="6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14" xfId="0" applyFill="1" applyBorder="1" applyProtection="1">
      <protection locked="0"/>
    </xf>
    <xf numFmtId="44" fontId="0" fillId="3" borderId="7" xfId="1" applyFont="1" applyFill="1" applyBorder="1" applyAlignment="1" applyProtection="1">
      <alignment wrapText="1"/>
      <protection locked="0"/>
    </xf>
    <xf numFmtId="0" fontId="2" fillId="3" borderId="17" xfId="0" applyFont="1" applyFill="1" applyBorder="1" applyAlignment="1">
      <alignment horizontal="center"/>
    </xf>
    <xf numFmtId="164" fontId="9" fillId="3" borderId="5" xfId="1" applyNumberFormat="1" applyFont="1" applyFill="1" applyBorder="1" applyAlignment="1" applyProtection="1">
      <alignment wrapText="1"/>
      <protection locked="0"/>
    </xf>
    <xf numFmtId="164" fontId="9" fillId="3" borderId="0" xfId="1" applyNumberFormat="1" applyFont="1" applyFill="1" applyBorder="1" applyAlignment="1" applyProtection="1">
      <alignment wrapText="1"/>
      <protection locked="0"/>
    </xf>
    <xf numFmtId="0" fontId="11" fillId="3" borderId="0" xfId="0" applyFont="1" applyFill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5" fillId="0" borderId="0" xfId="0" applyFont="1" applyAlignment="1"/>
    <xf numFmtId="0" fontId="15" fillId="0" borderId="0" xfId="0" applyFont="1" applyAlignment="1">
      <alignment horizontal="center"/>
    </xf>
    <xf numFmtId="10" fontId="0" fillId="0" borderId="0" xfId="3" applyNumberFormat="1" applyFont="1"/>
    <xf numFmtId="164" fontId="0" fillId="0" borderId="0" xfId="0" applyNumberFormat="1"/>
    <xf numFmtId="0" fontId="0" fillId="0" borderId="22" xfId="0" applyBorder="1"/>
    <xf numFmtId="0" fontId="0" fillId="0" borderId="21" xfId="0" applyBorder="1"/>
    <xf numFmtId="0" fontId="2" fillId="0" borderId="0" xfId="0" applyFont="1" applyAlignment="1">
      <alignment horizontal="right"/>
    </xf>
    <xf numFmtId="0" fontId="0" fillId="0" borderId="23" xfId="0" applyBorder="1"/>
    <xf numFmtId="0" fontId="0" fillId="0" borderId="6" xfId="0" applyBorder="1"/>
    <xf numFmtId="0" fontId="0" fillId="0" borderId="24" xfId="0" applyBorder="1"/>
    <xf numFmtId="164" fontId="0" fillId="0" borderId="0" xfId="0" applyNumberFormat="1" applyAlignment="1">
      <alignment horizontal="center"/>
    </xf>
    <xf numFmtId="0" fontId="15" fillId="0" borderId="0" xfId="0" applyFont="1" applyBorder="1" applyAlignment="1"/>
    <xf numFmtId="4" fontId="17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Border="1" applyAlignment="1">
      <alignment vertic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20" fillId="2" borderId="0" xfId="4" applyFill="1" applyAlignment="1" applyProtection="1"/>
    <xf numFmtId="0" fontId="0" fillId="0" borderId="0" xfId="0"/>
    <xf numFmtId="0" fontId="0" fillId="0" borderId="0" xfId="0" applyFill="1"/>
    <xf numFmtId="0" fontId="0" fillId="0" borderId="0" xfId="0"/>
    <xf numFmtId="0" fontId="16" fillId="0" borderId="0" xfId="0" applyFont="1" applyAlignment="1">
      <alignment horizontal="left"/>
    </xf>
    <xf numFmtId="164" fontId="19" fillId="0" borderId="0" xfId="0" applyNumberFormat="1" applyFont="1"/>
    <xf numFmtId="0" fontId="8" fillId="3" borderId="0" xfId="0" applyFont="1" applyFill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0" fillId="0" borderId="2" xfId="0" applyBorder="1" applyAlignment="1">
      <alignment horizontal="center"/>
    </xf>
    <xf numFmtId="0" fontId="20" fillId="0" borderId="0" xfId="4" applyAlignment="1" applyProtection="1"/>
    <xf numFmtId="0" fontId="12" fillId="2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15" xfId="0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8" fillId="3" borderId="0" xfId="0" applyFont="1" applyFill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164" fontId="9" fillId="3" borderId="9" xfId="1" applyNumberFormat="1" applyFont="1" applyFill="1" applyBorder="1" applyAlignment="1" applyProtection="1">
      <alignment wrapText="1"/>
      <protection locked="0"/>
    </xf>
    <xf numFmtId="164" fontId="10" fillId="3" borderId="9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22" fillId="0" borderId="0" xfId="0" applyFont="1" applyBorder="1" applyAlignment="1" applyProtection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Protection="1"/>
    <xf numFmtId="164" fontId="0" fillId="5" borderId="9" xfId="0" applyNumberFormat="1" applyFill="1" applyBorder="1" applyProtection="1">
      <protection locked="0"/>
    </xf>
    <xf numFmtId="165" fontId="0" fillId="4" borderId="9" xfId="3" applyNumberFormat="1" applyFont="1" applyFill="1" applyBorder="1" applyProtection="1"/>
    <xf numFmtId="0" fontId="0" fillId="0" borderId="0" xfId="0" applyFont="1"/>
    <xf numFmtId="0" fontId="10" fillId="3" borderId="0" xfId="0" applyFont="1" applyFill="1" applyBorder="1" applyAlignment="1">
      <alignment horizontal="left" wrapText="1"/>
    </xf>
    <xf numFmtId="164" fontId="10" fillId="3" borderId="0" xfId="0" applyNumberFormat="1" applyFont="1" applyFill="1" applyBorder="1" applyAlignment="1">
      <alignment wrapText="1"/>
    </xf>
    <xf numFmtId="0" fontId="0" fillId="3" borderId="10" xfId="0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3" xfId="0" applyBorder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left" vertical="center"/>
      <protection locked="0"/>
    </xf>
    <xf numFmtId="0" fontId="11" fillId="0" borderId="28" xfId="0" applyFont="1" applyBorder="1"/>
    <xf numFmtId="0" fontId="11" fillId="0" borderId="29" xfId="0" applyFont="1" applyBorder="1"/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left" wrapText="1"/>
      <protection locked="0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12">
    <cellStyle name="Currency" xfId="1" builtinId="4"/>
    <cellStyle name="Hyperlink" xfId="4" builtinId="8"/>
    <cellStyle name="Normal" xfId="0" builtinId="0"/>
    <cellStyle name="Normal 2" xfId="2"/>
    <cellStyle name="Normal 2 2" xfId="6"/>
    <cellStyle name="Normal 2 2 2" xfId="9"/>
    <cellStyle name="Normal 2 2 3" xfId="11"/>
    <cellStyle name="Normal 2 2 4" xfId="8"/>
    <cellStyle name="Normal 2 3" xfId="7"/>
    <cellStyle name="Percent" xfId="3" builtinId="5"/>
    <cellStyle name="Percent 2" xfId="5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180975</xdr:rowOff>
    </xdr:from>
    <xdr:to>
      <xdr:col>10</xdr:col>
      <xdr:colOff>247650</xdr:colOff>
      <xdr:row>27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752725"/>
          <a:ext cx="11896725" cy="26289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PIS%202009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he.mo.gov/Academic%20Affairs/Research%20Group/Data/DHE%20Surveys/Fall%202009/Fall%202009%20Performance%20Indicators/Entered%20Into%20Aggregate/Crow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ure, Certification, MFT"/>
      <sheetName val="Teacher Certification"/>
      <sheetName val="Sheet1"/>
    </sheetNames>
    <sheetDataSet>
      <sheetData sheetId="0" refreshError="1"/>
      <sheetData sheetId="1" refreshError="1"/>
      <sheetData sheetId="2">
        <row r="1">
          <cell r="A1" t="str">
            <v>Choose an Instrument or Add Your Own      +</v>
          </cell>
        </row>
        <row r="2">
          <cell r="A2" t="str">
            <v>Nursing Test</v>
          </cell>
        </row>
        <row r="3">
          <cell r="A3" t="str">
            <v>My favorite test 1</v>
          </cell>
        </row>
        <row r="4">
          <cell r="A4" t="str">
            <v xml:space="preserve">Test 2 </v>
          </cell>
        </row>
        <row r="5">
          <cell r="A5" t="str">
            <v>Test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itutional Info"/>
      <sheetName val="Assessment"/>
      <sheetName val="Assessment Detail"/>
      <sheetName val="Teacher Education (4Y only)"/>
      <sheetName val="Assessment Instruments"/>
      <sheetName val="Dev Success Rate"/>
      <sheetName val="Institution"/>
    </sheetNames>
    <sheetDataSet>
      <sheetData sheetId="0"/>
      <sheetData sheetId="1" refreshError="1"/>
      <sheetData sheetId="2" refreshError="1"/>
      <sheetData sheetId="3" refreshError="1"/>
      <sheetData sheetId="4">
        <row r="2">
          <cell r="A2" t="str">
            <v>Choose from below or add new test</v>
          </cell>
        </row>
        <row r="3">
          <cell r="A3" t="str">
            <v>ADA-National Board Dental Hygiene Examination (NBDHE)</v>
          </cell>
        </row>
        <row r="4">
          <cell r="A4" t="str">
            <v>American Academy of Nurse Practitioners Certification Exam</v>
          </cell>
        </row>
        <row r="5">
          <cell r="A5" t="str">
            <v>American Association of Veterinary State Boards- Veterinary Technician National Exam</v>
          </cell>
        </row>
        <row r="6">
          <cell r="A6" t="str">
            <v>American College of Sports Medicine- Certified Health Fitness Specialist (HFS)</v>
          </cell>
        </row>
        <row r="7">
          <cell r="A7" t="str">
            <v>American College of Sports Medicine- Certified Personal Trainer (CPT)</v>
          </cell>
        </row>
        <row r="8">
          <cell r="A8" t="str">
            <v>American Health Information Management Association (AHIMA) Registered Health Information Technician Exam (RHIT)</v>
          </cell>
        </row>
        <row r="9">
          <cell r="A9" t="str">
            <v>American Medical Technologists- National Exam</v>
          </cell>
        </row>
        <row r="10">
          <cell r="A10" t="str">
            <v>American Nurses Credentialing Center Exam</v>
          </cell>
        </row>
        <row r="11">
          <cell r="A11" t="str">
            <v>American Registry of Radiologic Technologists (AART) Certification Exam</v>
          </cell>
        </row>
        <row r="12">
          <cell r="A12" t="str">
            <v>American Society of Clinical Pathologists Registry Exam</v>
          </cell>
        </row>
        <row r="13">
          <cell r="A13" t="str">
            <v>American Welding Society- Certified Welder Exam</v>
          </cell>
        </row>
        <row r="14">
          <cell r="A14" t="str">
            <v>ASE- National Automotive Student Skills Standards Assessment</v>
          </cell>
        </row>
        <row r="15">
          <cell r="A15" t="str">
            <v>Assessment Technologies Institute (ATI)- Comprehensive Predictor</v>
          </cell>
        </row>
        <row r="16">
          <cell r="A16" t="str">
            <v>Assessment Technologies Institute (ATI)- Test of Essential Academic Skills (TEAS)</v>
          </cell>
        </row>
        <row r="17">
          <cell r="A17" t="str">
            <v>Certified Turfgrass Professional (CTP) Exam</v>
          </cell>
        </row>
        <row r="18">
          <cell r="A18" t="str">
            <v>Certiport- Internet and Computing Core Certification (IC3)</v>
          </cell>
        </row>
        <row r="19">
          <cell r="A19" t="str">
            <v>Child Development Associate (CDA) National Credentialing Exam</v>
          </cell>
        </row>
        <row r="20">
          <cell r="A20" t="str">
            <v>CISCO- CISCO Certified Entry Networking Technician (CCENT)</v>
          </cell>
        </row>
        <row r="21">
          <cell r="A21" t="str">
            <v>CISCO- CISCO Certified Network Associate (CCNA)</v>
          </cell>
        </row>
        <row r="22">
          <cell r="A22" t="str">
            <v>CISCO- CISCO Certified Network Professional (CCNP)</v>
          </cell>
        </row>
        <row r="23">
          <cell r="A23" t="str">
            <v>CISCO- Other (Please specify test)</v>
          </cell>
        </row>
        <row r="24">
          <cell r="A24" t="str">
            <v>Commission on Dietetic Registration (CDC)- Dietetic Technician, Registered (DTR)</v>
          </cell>
        </row>
        <row r="25">
          <cell r="A25" t="str">
            <v>Commission on Dietetic Registration (CDC)- Registered Dietitian (RD)</v>
          </cell>
        </row>
        <row r="26">
          <cell r="A26" t="str">
            <v>Dental Assisting National Board (DANB)- Certified Dental Assistant (CDA)</v>
          </cell>
        </row>
        <row r="27">
          <cell r="A27" t="str">
            <v>Dental Assisting National Board (DANB)- Certified Orthodontic Assistant (COA)</v>
          </cell>
        </row>
        <row r="28">
          <cell r="A28" t="str">
            <v>Electronics Technicians Association- Associate Certified Electronics Technician</v>
          </cell>
        </row>
        <row r="29">
          <cell r="A29" t="str">
            <v>FAA-Aircraft Maintenance Technician</v>
          </cell>
        </row>
        <row r="30">
          <cell r="A30" t="str">
            <v>Health Education Systems, Inc Exam</v>
          </cell>
        </row>
        <row r="31">
          <cell r="A31" t="str">
            <v>HVAC Excellence- Air Conditioning</v>
          </cell>
        </row>
        <row r="32">
          <cell r="A32" t="str">
            <v>HVAC Excellence- Combustion Analysis</v>
          </cell>
        </row>
        <row r="33">
          <cell r="A33" t="str">
            <v>HVAC Excellence- Commercial Refrigeration Certification</v>
          </cell>
        </row>
        <row r="34">
          <cell r="A34" t="str">
            <v>HVAC Excellence- Electric Heat</v>
          </cell>
        </row>
        <row r="35">
          <cell r="A35" t="str">
            <v>HVAC Excellence- Heat Pump Certification</v>
          </cell>
        </row>
        <row r="36">
          <cell r="A36" t="str">
            <v>HVAC Excellence- Oil Heat</v>
          </cell>
        </row>
        <row r="37">
          <cell r="A37" t="str">
            <v>International Society of Certified Electronics Technicians- Associate Level Electronics CET</v>
          </cell>
        </row>
        <row r="38">
          <cell r="A38" t="str">
            <v>International Society of Certified Electronics Technicians- Electronics Systems Associate (ESA)</v>
          </cell>
        </row>
        <row r="39">
          <cell r="A39" t="str">
            <v>Kansas Jurisprudence Examination- Dental</v>
          </cell>
        </row>
        <row r="40">
          <cell r="A40" t="str">
            <v>Kansas Jurisprudence Examination- Dental Hygiene</v>
          </cell>
        </row>
        <row r="41">
          <cell r="A41" t="str">
            <v>Microsoft Certification (Please Specify test)</v>
          </cell>
        </row>
        <row r="42">
          <cell r="A42" t="str">
            <v>Missouri Board of Law Examiners- Bar Exam</v>
          </cell>
        </row>
        <row r="43">
          <cell r="A43" t="str">
            <v>Missouri Board of Optometry Examination</v>
          </cell>
        </row>
        <row r="44">
          <cell r="A44" t="str">
            <v>Missouri Jurisprudence Examination- Dental</v>
          </cell>
        </row>
        <row r="45">
          <cell r="A45" t="str">
            <v>Missouri Jurisprudence Examination- Dental Hygiene</v>
          </cell>
        </row>
        <row r="46">
          <cell r="A46" t="str">
            <v>Missouri Jurisprudence Examination- Psychologists</v>
          </cell>
        </row>
        <row r="47">
          <cell r="A47" t="str">
            <v>Missouri Peace Officer Exam</v>
          </cell>
        </row>
        <row r="48">
          <cell r="A48" t="str">
            <v>Missouri Physical Therapist Licensing Exam</v>
          </cell>
        </row>
        <row r="49">
          <cell r="A49" t="str">
            <v>Missouri Practical Skills Exam for Emergency Medical Technicians</v>
          </cell>
        </row>
        <row r="50">
          <cell r="A50" t="str">
            <v>Missouri Social Work Licensing Exam</v>
          </cell>
        </row>
        <row r="51">
          <cell r="A51" t="str">
            <v>National Association of the Deaf (NAD) Levels 3, 4, or 5 certification</v>
          </cell>
        </row>
        <row r="52">
          <cell r="A52" t="str">
            <v>National Athletic Traniner Association Board of Certification Exam</v>
          </cell>
        </row>
        <row r="53">
          <cell r="A53" t="str">
            <v>National Board Dental Examination (NBDE) Part 1</v>
          </cell>
        </row>
        <row r="54">
          <cell r="A54" t="str">
            <v>National Board Dental Examination (NBDE) Part 2</v>
          </cell>
        </row>
        <row r="55">
          <cell r="A55" t="str">
            <v>National Board for Certification in Occupational Therapy (NBCOT)- Certified Occupational Therapist Assistant (COTA) Exam</v>
          </cell>
        </row>
        <row r="56">
          <cell r="A56" t="str">
            <v>National Board for Certification in Occupational Therapy (NBCOT)- Occupational Therapist Registered (OTR) Exam</v>
          </cell>
        </row>
        <row r="57">
          <cell r="A57" t="str">
            <v>National Board for Respiratory Care (NBRC)-  Certified Pulmonary Function Technologist</v>
          </cell>
        </row>
        <row r="58">
          <cell r="A58" t="str">
            <v>National Board for Respiratory Care (NBRC)-  Certified Respiratory Therapist (CRT)</v>
          </cell>
        </row>
        <row r="59">
          <cell r="A59" t="str">
            <v>National Board for Respiratory Care (NBRC)-  Certified Respiratory Therapist (RRT)</v>
          </cell>
        </row>
        <row r="60">
          <cell r="A60" t="str">
            <v>National Board of Examiners in Optometry (NBEO) Exam</v>
          </cell>
        </row>
        <row r="61">
          <cell r="A61" t="str">
            <v>National Certification Corporation (NCC)- Nurse Practitioner Exam</v>
          </cell>
        </row>
        <row r="62">
          <cell r="A62" t="str">
            <v>National Commission for Health Education Credentialing- Certified Health Education Specialist (CHES)</v>
          </cell>
        </row>
        <row r="63">
          <cell r="A63" t="str">
            <v>National Commission for Health Education Credentialing- Master Certified Health Education Specialist (MCHES)</v>
          </cell>
        </row>
        <row r="64">
          <cell r="A64" t="str">
            <v>National Council for Therapeutic Recreation Certification (NCTRC) Certification Exam</v>
          </cell>
        </row>
        <row r="65">
          <cell r="A65" t="str">
            <v>National Council of Examiners for Engineering and Surveying- Fundamentals of Engineering Exam (FE)</v>
          </cell>
        </row>
        <row r="66">
          <cell r="A66" t="str">
            <v>National Council of Examiners for Engineering and Surveying- Principles and Practice of Engineering Exam (PE)</v>
          </cell>
        </row>
        <row r="67">
          <cell r="A67" t="str">
            <v>National Council of State Boards of Nursing- NCLEX-PN</v>
          </cell>
        </row>
        <row r="68">
          <cell r="A68" t="str">
            <v>National Council of State Boards of Nursing- NCLEX-RN</v>
          </cell>
        </row>
        <row r="69">
          <cell r="A69" t="str">
            <v>National Counselor Exam- National Board of Certified Counselors</v>
          </cell>
        </row>
        <row r="70">
          <cell r="A70" t="str">
            <v>National Institute for Metalworking Skills (NIMS)- Machining Level 1- Manual Milling</v>
          </cell>
        </row>
        <row r="71">
          <cell r="A71" t="str">
            <v>National Institute for Metalworking Skills (NIMS)- Machining Level 1- Manual Turning</v>
          </cell>
        </row>
        <row r="72">
          <cell r="A72" t="str">
            <v>National Registry of Emergency Medical Technicians Exam</v>
          </cell>
        </row>
        <row r="73">
          <cell r="A73" t="str">
            <v>National Registry of Interpreters for the Deaf (NRID) - Certificate of Interpreting/Certificate of Transliteration (CI/CT)</v>
          </cell>
        </row>
        <row r="74">
          <cell r="A74" t="str">
            <v>National Registry of Interpreters for the Deaf (NRID) - Comprehensive Skills Certificate (CSC)</v>
          </cell>
        </row>
        <row r="75">
          <cell r="A75" t="str">
            <v>NOCTI- Accounting Advanced</v>
          </cell>
        </row>
        <row r="76">
          <cell r="A76" t="str">
            <v>NOCTI- Accounting Basic</v>
          </cell>
        </row>
        <row r="77">
          <cell r="A77" t="str">
            <v>NOCTI- Administrative Assisting</v>
          </cell>
        </row>
        <row r="78">
          <cell r="A78" t="str">
            <v>NOCTI- Advertising and Design</v>
          </cell>
        </row>
        <row r="79">
          <cell r="A79" t="str">
            <v>NOCTI- Agriculture</v>
          </cell>
        </row>
        <row r="80">
          <cell r="A80" t="str">
            <v>NOCTI- Banking and Related Services</v>
          </cell>
        </row>
        <row r="81">
          <cell r="A81" t="str">
            <v>NOCTI- Business Financial Management</v>
          </cell>
        </row>
        <row r="82">
          <cell r="A82" t="str">
            <v>NOCTI- Business Information Processing</v>
          </cell>
        </row>
        <row r="83">
          <cell r="A83" t="str">
            <v>NOCTI- Financial and Investment Planning</v>
          </cell>
        </row>
        <row r="84">
          <cell r="A84" t="str">
            <v>NOCTI- Other (Please specify test)</v>
          </cell>
        </row>
        <row r="85">
          <cell r="A85" t="str">
            <v>NOCTI- Pre-Engineering/Engineering Technology</v>
          </cell>
        </row>
        <row r="86">
          <cell r="A86" t="str">
            <v>NOCTI- Retail Trades</v>
          </cell>
        </row>
        <row r="87">
          <cell r="A87" t="str">
            <v>OSHA Bloodborne Pathogens Examination</v>
          </cell>
        </row>
        <row r="88">
          <cell r="A88" t="str">
            <v>Pediatric Nursing Certification Board- Certified Pediatric Nurse Exam (CPN)</v>
          </cell>
        </row>
        <row r="89">
          <cell r="A89" t="str">
            <v>Professional Grounds Management Society (PGMS)- Certified Grounds Manager (CGM) Certification</v>
          </cell>
        </row>
        <row r="90">
          <cell r="A90" t="str">
            <v>Professional Grounds Management Society (PGMS)- Certified Grounds Technician (CGT) Certification</v>
          </cell>
        </row>
        <row r="91">
          <cell r="A91" t="str">
            <v>Refrigeration Service Engineers Society- Certificate Member</v>
          </cell>
        </row>
        <row r="92">
          <cell r="A92" t="str">
            <v>Refrigeration Service Engineers Society- Certificate Member Specialist</v>
          </cell>
        </row>
        <row r="93">
          <cell r="A93" t="str">
            <v>Refrigeration Service Engineers Society- EPA Section 608 Certification</v>
          </cell>
        </row>
        <row r="94">
          <cell r="A94" t="str">
            <v>Refrigeration Service Engineers Society- R-410A Certification</v>
          </cell>
        </row>
        <row r="95">
          <cell r="A95" t="str">
            <v>Refrigeration Service Engineers Society- Specialized Member</v>
          </cell>
        </row>
        <row r="96">
          <cell r="A96" t="str">
            <v>Servsafe- Alcohol Certification Exam</v>
          </cell>
        </row>
        <row r="97">
          <cell r="A97" t="str">
            <v>ServSafe- Food Safety Manager Certification Exam</v>
          </cell>
        </row>
        <row r="98">
          <cell r="A98" t="str">
            <v>Society of Management Engineers- Certified Manufacturing Technologist Exam (CMTE)</v>
          </cell>
        </row>
        <row r="99">
          <cell r="A99" t="str">
            <v>Southern Regional Testing Agency- Dental</v>
          </cell>
        </row>
        <row r="100">
          <cell r="A100" t="str">
            <v>Western Regional Dental Examination</v>
          </cell>
        </row>
        <row r="101">
          <cell r="A101" t="str">
            <v>Western Regional Dental Hygiene Examination</v>
          </cell>
        </row>
      </sheetData>
      <sheetData sheetId="5" refreshError="1"/>
      <sheetData sheetId="6">
        <row r="1">
          <cell r="A1" t="str">
            <v>Please Select from:            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tto.Coon@dhewd.mo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0"/>
  <sheetViews>
    <sheetView workbookViewId="0">
      <selection activeCell="A10" sqref="A10"/>
    </sheetView>
  </sheetViews>
  <sheetFormatPr defaultRowHeight="12.75" x14ac:dyDescent="0.2"/>
  <cols>
    <col min="1" max="16384" width="9.140625" style="2"/>
  </cols>
  <sheetData>
    <row r="1" spans="1:1" x14ac:dyDescent="0.2">
      <c r="A1" s="2" t="s">
        <v>44</v>
      </c>
    </row>
    <row r="2" spans="1:1" ht="15" x14ac:dyDescent="0.25">
      <c r="A2" s="65" t="s">
        <v>30</v>
      </c>
    </row>
    <row r="3" spans="1:1" ht="15" x14ac:dyDescent="0.25">
      <c r="A3" s="65" t="s">
        <v>5</v>
      </c>
    </row>
    <row r="4" spans="1:1" ht="15" x14ac:dyDescent="0.25">
      <c r="A4" s="65" t="s">
        <v>6</v>
      </c>
    </row>
    <row r="5" spans="1:1" ht="15" x14ac:dyDescent="0.25">
      <c r="A5" s="65" t="s">
        <v>7</v>
      </c>
    </row>
    <row r="6" spans="1:1" ht="15" x14ac:dyDescent="0.25">
      <c r="A6" s="65" t="s">
        <v>31</v>
      </c>
    </row>
    <row r="7" spans="1:1" ht="15" x14ac:dyDescent="0.25">
      <c r="A7" s="65" t="s">
        <v>8</v>
      </c>
    </row>
    <row r="8" spans="1:1" ht="15" x14ac:dyDescent="0.25">
      <c r="A8" s="65" t="s">
        <v>9</v>
      </c>
    </row>
    <row r="9" spans="1:1" ht="15" x14ac:dyDescent="0.25">
      <c r="A9" s="65" t="s">
        <v>10</v>
      </c>
    </row>
    <row r="10" spans="1:1" ht="15" x14ac:dyDescent="0.25">
      <c r="A10" s="65" t="s">
        <v>47</v>
      </c>
    </row>
    <row r="11" spans="1:1" ht="15" x14ac:dyDescent="0.25">
      <c r="A11" s="65" t="s">
        <v>11</v>
      </c>
    </row>
    <row r="12" spans="1:1" ht="15" x14ac:dyDescent="0.25">
      <c r="A12" s="66" t="s">
        <v>12</v>
      </c>
    </row>
    <row r="13" spans="1:1" ht="15" x14ac:dyDescent="0.25">
      <c r="A13" s="65" t="s">
        <v>48</v>
      </c>
    </row>
    <row r="14" spans="1:1" ht="15" x14ac:dyDescent="0.25">
      <c r="A14" s="65" t="s">
        <v>49</v>
      </c>
    </row>
    <row r="15" spans="1:1" ht="15" x14ac:dyDescent="0.25">
      <c r="A15" s="65" t="s">
        <v>50</v>
      </c>
    </row>
    <row r="16" spans="1:1" ht="15" x14ac:dyDescent="0.25">
      <c r="A16"/>
    </row>
    <row r="17" spans="1:1" ht="15" x14ac:dyDescent="0.25">
      <c r="A17"/>
    </row>
    <row r="18" spans="1:1" ht="15" x14ac:dyDescent="0.25">
      <c r="A18"/>
    </row>
    <row r="19" spans="1:1" ht="15" x14ac:dyDescent="0.25">
      <c r="A19"/>
    </row>
    <row r="20" spans="1:1" ht="15" x14ac:dyDescent="0.25">
      <c r="A20"/>
    </row>
    <row r="21" spans="1:1" ht="15" x14ac:dyDescent="0.25">
      <c r="A21"/>
    </row>
    <row r="22" spans="1:1" ht="15" x14ac:dyDescent="0.25">
      <c r="A22"/>
    </row>
    <row r="23" spans="1:1" ht="15" x14ac:dyDescent="0.25">
      <c r="A23"/>
    </row>
    <row r="24" spans="1:1" ht="15" x14ac:dyDescent="0.25">
      <c r="A24"/>
    </row>
    <row r="25" spans="1:1" ht="15" x14ac:dyDescent="0.25">
      <c r="A25"/>
    </row>
    <row r="26" spans="1:1" ht="15" x14ac:dyDescent="0.25">
      <c r="A26"/>
    </row>
    <row r="27" spans="1:1" ht="15" x14ac:dyDescent="0.25">
      <c r="A27"/>
    </row>
    <row r="28" spans="1:1" ht="15" x14ac:dyDescent="0.25">
      <c r="A28"/>
    </row>
    <row r="29" spans="1:1" ht="15" x14ac:dyDescent="0.25">
      <c r="A29"/>
    </row>
    <row r="30" spans="1:1" ht="15" x14ac:dyDescent="0.25">
      <c r="A30"/>
    </row>
    <row r="31" spans="1:1" ht="15" x14ac:dyDescent="0.25">
      <c r="A31"/>
    </row>
    <row r="32" spans="1:1" ht="15" x14ac:dyDescent="0.25">
      <c r="A32"/>
    </row>
    <row r="33" spans="1:1" ht="15" x14ac:dyDescent="0.25">
      <c r="A33"/>
    </row>
    <row r="34" spans="1:1" ht="15" x14ac:dyDescent="0.25">
      <c r="A34"/>
    </row>
    <row r="35" spans="1:1" ht="15" x14ac:dyDescent="0.25">
      <c r="A35"/>
    </row>
    <row r="36" spans="1:1" ht="15" x14ac:dyDescent="0.25">
      <c r="A36"/>
    </row>
    <row r="37" spans="1:1" ht="15" x14ac:dyDescent="0.25">
      <c r="A37"/>
    </row>
    <row r="38" spans="1:1" ht="15" x14ac:dyDescent="0.25">
      <c r="A38"/>
    </row>
    <row r="39" spans="1:1" ht="15" x14ac:dyDescent="0.25">
      <c r="A39"/>
    </row>
    <row r="40" spans="1:1" ht="15" x14ac:dyDescent="0.25">
      <c r="A40"/>
    </row>
    <row r="41" spans="1:1" ht="15" x14ac:dyDescent="0.25">
      <c r="A41"/>
    </row>
    <row r="42" spans="1:1" ht="15" x14ac:dyDescent="0.25">
      <c r="A42"/>
    </row>
    <row r="43" spans="1:1" ht="15" x14ac:dyDescent="0.25">
      <c r="A43"/>
    </row>
    <row r="44" spans="1:1" ht="15" x14ac:dyDescent="0.25">
      <c r="A44"/>
    </row>
    <row r="45" spans="1:1" ht="15" x14ac:dyDescent="0.25">
      <c r="A45"/>
    </row>
    <row r="46" spans="1:1" ht="15" x14ac:dyDescent="0.25">
      <c r="A46"/>
    </row>
    <row r="47" spans="1:1" ht="15" x14ac:dyDescent="0.25">
      <c r="A47"/>
    </row>
    <row r="48" spans="1:1" ht="15" x14ac:dyDescent="0.25">
      <c r="A48"/>
    </row>
    <row r="49" spans="1:1" ht="15" x14ac:dyDescent="0.25">
      <c r="A49"/>
    </row>
    <row r="50" spans="1:1" ht="15" x14ac:dyDescent="0.25">
      <c r="A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67"/>
  <sheetViews>
    <sheetView showGridLines="0" workbookViewId="0">
      <selection activeCell="A31" sqref="A31"/>
    </sheetView>
  </sheetViews>
  <sheetFormatPr defaultRowHeight="15" x14ac:dyDescent="0.25"/>
  <cols>
    <col min="1" max="1" width="92.42578125" bestFit="1" customWidth="1"/>
  </cols>
  <sheetData>
    <row r="1" spans="1:48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ht="22.5" x14ac:dyDescent="0.25">
      <c r="A2" s="58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</row>
    <row r="8" spans="1:48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</row>
    <row r="9" spans="1:48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</row>
    <row r="10" spans="1:48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</row>
    <row r="11" spans="1:48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</row>
    <row r="12" spans="1:48" x14ac:dyDescent="0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</row>
    <row r="13" spans="1:48" x14ac:dyDescent="0.25">
      <c r="A13" s="42" t="s">
        <v>46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</row>
    <row r="14" spans="1:48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1:48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</row>
    <row r="21" spans="1:48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48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</row>
    <row r="23" spans="1:48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</row>
    <row r="25" spans="1:48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</row>
    <row r="26" spans="1:48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  <row r="28" spans="1:48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48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</row>
    <row r="30" spans="1:48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</row>
    <row r="31" spans="1:48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</row>
    <row r="32" spans="1:48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</row>
    <row r="33" spans="1:48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</row>
    <row r="34" spans="1:48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48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</row>
    <row r="52" spans="1:48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</row>
    <row r="55" spans="1:48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</row>
    <row r="56" spans="1:48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</row>
    <row r="57" spans="1:48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</row>
    <row r="58" spans="1:48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</row>
    <row r="59" spans="1:48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</row>
    <row r="60" spans="1:48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</row>
    <row r="61" spans="1:48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</row>
    <row r="62" spans="1:48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</row>
    <row r="63" spans="1:48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</row>
    <row r="64" spans="1:48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</row>
    <row r="65" spans="1:48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</row>
    <row r="66" spans="1:48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</row>
    <row r="67" spans="1:48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"/>
  <sheetViews>
    <sheetView tabSelected="1" workbookViewId="0">
      <selection activeCell="A3" sqref="A3"/>
    </sheetView>
  </sheetViews>
  <sheetFormatPr defaultRowHeight="15" x14ac:dyDescent="0.25"/>
  <cols>
    <col min="1" max="1" width="25.7109375" style="1" customWidth="1"/>
    <col min="2" max="16384" width="9.140625" style="1"/>
  </cols>
  <sheetData>
    <row r="1" spans="1:11" s="63" customFormat="1" x14ac:dyDescent="0.25">
      <c r="A1" s="62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63" customFormat="1" x14ac:dyDescent="0.25"/>
    <row r="3" spans="1:11" s="63" customFormat="1" x14ac:dyDescent="0.25">
      <c r="A3" s="63" t="s">
        <v>84</v>
      </c>
      <c r="B3" s="67"/>
      <c r="C3" s="67"/>
      <c r="D3" s="67"/>
      <c r="E3" s="67"/>
      <c r="F3" s="74" t="s">
        <v>81</v>
      </c>
      <c r="G3" s="67"/>
      <c r="H3" s="67"/>
      <c r="I3" s="67"/>
      <c r="J3" s="64"/>
      <c r="K3" s="64"/>
    </row>
    <row r="4" spans="1:11" s="63" customFormat="1" x14ac:dyDescent="0.25">
      <c r="A4" s="63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63" customFormat="1" x14ac:dyDescent="0.25"/>
    <row r="6" spans="1:11" s="63" customFormat="1" ht="15.75" thickBot="1" x14ac:dyDescent="0.3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5.75" thickBot="1" x14ac:dyDescent="0.3">
      <c r="A7" s="72" t="s">
        <v>1</v>
      </c>
      <c r="B7" s="106"/>
      <c r="C7" s="109"/>
      <c r="D7" s="109"/>
      <c r="E7" s="110"/>
    </row>
    <row r="8" spans="1:11" ht="15.75" thickBot="1" x14ac:dyDescent="0.3">
      <c r="A8" s="72" t="s">
        <v>2</v>
      </c>
      <c r="B8" s="111" t="s">
        <v>44</v>
      </c>
      <c r="C8" s="112"/>
      <c r="D8" s="112"/>
      <c r="E8" s="113"/>
    </row>
    <row r="9" spans="1:11" ht="15.75" thickBot="1" x14ac:dyDescent="0.3">
      <c r="A9" s="72" t="s">
        <v>51</v>
      </c>
      <c r="B9" s="114"/>
      <c r="C9" s="115"/>
      <c r="D9" s="115"/>
      <c r="E9" s="116"/>
    </row>
    <row r="10" spans="1:11" ht="15.75" thickBot="1" x14ac:dyDescent="0.3">
      <c r="A10" s="72" t="s">
        <v>3</v>
      </c>
      <c r="B10" s="117" t="s">
        <v>82</v>
      </c>
      <c r="C10" s="117"/>
      <c r="D10" s="117"/>
      <c r="E10" s="117"/>
    </row>
    <row r="11" spans="1:11" ht="15.75" thickBot="1" x14ac:dyDescent="0.3">
      <c r="A11" s="72" t="s">
        <v>4</v>
      </c>
      <c r="B11" s="106"/>
      <c r="C11" s="107"/>
      <c r="D11" s="107"/>
      <c r="E11" s="108"/>
    </row>
    <row r="12" spans="1:11" ht="15.75" thickBot="1" x14ac:dyDescent="0.3">
      <c r="A12" s="72" t="s">
        <v>52</v>
      </c>
      <c r="B12" s="106"/>
      <c r="C12" s="107"/>
      <c r="D12" s="107"/>
      <c r="E12" s="108"/>
    </row>
  </sheetData>
  <mergeCells count="6">
    <mergeCell ref="B12:E12"/>
    <mergeCell ref="B7:E7"/>
    <mergeCell ref="B8:E8"/>
    <mergeCell ref="B9:E9"/>
    <mergeCell ref="B11:E11"/>
    <mergeCell ref="B10:E10"/>
  </mergeCells>
  <dataValidations count="1">
    <dataValidation type="list" showInputMessage="1" showErrorMessage="1" sqref="B8:E8">
      <formula1>Institutions</formula1>
    </dataValidation>
  </dataValidations>
  <hyperlinks>
    <hyperlink ref="F3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70"/>
  <sheetViews>
    <sheetView workbookViewId="0">
      <selection activeCell="A34" sqref="A34:E34"/>
    </sheetView>
  </sheetViews>
  <sheetFormatPr defaultRowHeight="15" x14ac:dyDescent="0.25"/>
  <cols>
    <col min="1" max="1" width="41.42578125" style="76" customWidth="1"/>
    <col min="2" max="3" width="22.7109375" style="6" customWidth="1"/>
    <col min="4" max="4" width="24.140625" style="6" customWidth="1"/>
    <col min="5" max="5" width="21.28515625" style="6" customWidth="1"/>
    <col min="6" max="6" width="20.42578125" style="6" customWidth="1"/>
    <col min="7" max="7" width="12.85546875" style="6" customWidth="1"/>
    <col min="8" max="16384" width="9.140625" style="6"/>
  </cols>
  <sheetData>
    <row r="1" spans="1:15" s="39" customFormat="1" ht="15.75" x14ac:dyDescent="0.25">
      <c r="A1" s="75" t="s">
        <v>2</v>
      </c>
      <c r="B1" s="118" t="str">
        <f>'Institutional Info'!B8</f>
        <v>Please select from:</v>
      </c>
      <c r="C1" s="119"/>
      <c r="D1" s="119"/>
      <c r="E1" s="120"/>
    </row>
    <row r="2" spans="1:15" ht="30" customHeight="1" x14ac:dyDescent="0.25">
      <c r="B2" s="126" t="s">
        <v>59</v>
      </c>
      <c r="C2" s="126"/>
      <c r="D2" s="126" t="s">
        <v>25</v>
      </c>
      <c r="E2" s="126"/>
    </row>
    <row r="3" spans="1:15" ht="60" customHeight="1" x14ac:dyDescent="0.25">
      <c r="A3" s="18"/>
      <c r="B3" s="103" t="s">
        <v>21</v>
      </c>
      <c r="C3" s="103" t="s">
        <v>22</v>
      </c>
      <c r="D3" s="103" t="s">
        <v>21</v>
      </c>
      <c r="E3" s="103" t="s">
        <v>22</v>
      </c>
      <c r="G3" s="18"/>
      <c r="H3" s="18"/>
      <c r="I3" s="18"/>
      <c r="J3" s="18"/>
      <c r="K3" s="18"/>
      <c r="L3" s="18"/>
    </row>
    <row r="4" spans="1:15" ht="30" x14ac:dyDescent="0.25">
      <c r="A4" s="101" t="s">
        <v>53</v>
      </c>
      <c r="B4" s="84"/>
      <c r="C4" s="84"/>
      <c r="D4" s="84"/>
      <c r="E4" s="84"/>
    </row>
    <row r="5" spans="1:15" ht="30" x14ac:dyDescent="0.25">
      <c r="A5" s="101" t="s">
        <v>54</v>
      </c>
      <c r="B5" s="84"/>
      <c r="C5" s="84"/>
      <c r="D5" s="84"/>
      <c r="E5" s="84"/>
    </row>
    <row r="6" spans="1:15" ht="45" x14ac:dyDescent="0.25">
      <c r="A6" s="101" t="s">
        <v>55</v>
      </c>
      <c r="B6" s="85">
        <f>SUM((B4*30),(B5*2))</f>
        <v>0</v>
      </c>
      <c r="C6" s="85">
        <f>SUM((C4*30),(C5*2))</f>
        <v>0</v>
      </c>
      <c r="D6" s="85">
        <f>SUM((D4*24),(D5*2))</f>
        <v>0</v>
      </c>
      <c r="E6" s="85">
        <f>SUM((E4*24),(E5*2))</f>
        <v>0</v>
      </c>
    </row>
    <row r="7" spans="1:15" x14ac:dyDescent="0.25">
      <c r="A7" s="102" t="s">
        <v>32</v>
      </c>
      <c r="B7" s="85">
        <f>SUM((B4*30),(B5*2))</f>
        <v>0</v>
      </c>
      <c r="C7" s="85">
        <f>SUM((C4*30),(C5*2))</f>
        <v>0</v>
      </c>
      <c r="D7" s="85">
        <f>SUM((D4*24),(D5*2))</f>
        <v>0</v>
      </c>
      <c r="E7" s="85">
        <f>SUM((E4*24),(E5*2))</f>
        <v>0</v>
      </c>
      <c r="G7"/>
      <c r="H7"/>
      <c r="I7"/>
      <c r="J7"/>
      <c r="K7"/>
      <c r="L7"/>
      <c r="M7"/>
      <c r="N7"/>
      <c r="O7"/>
    </row>
    <row r="8" spans="1:15" x14ac:dyDescent="0.25">
      <c r="A8" s="99"/>
      <c r="B8" s="100"/>
      <c r="C8" s="100"/>
      <c r="D8" s="100"/>
      <c r="E8" s="100"/>
      <c r="G8" s="67"/>
      <c r="H8" s="67"/>
      <c r="I8" s="67"/>
      <c r="J8" s="67"/>
      <c r="K8" s="67"/>
      <c r="L8" s="67"/>
    </row>
    <row r="9" spans="1:15" x14ac:dyDescent="0.25">
      <c r="A9" s="76" t="s">
        <v>79</v>
      </c>
      <c r="B9" s="3"/>
      <c r="C9" s="3"/>
      <c r="D9" s="3"/>
      <c r="E9" s="3"/>
    </row>
    <row r="10" spans="1:15" x14ac:dyDescent="0.25">
      <c r="A10" s="104" t="s">
        <v>83</v>
      </c>
      <c r="B10" s="105"/>
      <c r="C10" s="105"/>
      <c r="D10" s="105"/>
      <c r="E10" s="3"/>
    </row>
    <row r="11" spans="1:15" x14ac:dyDescent="0.25">
      <c r="B11" s="3"/>
      <c r="C11" s="3"/>
      <c r="D11" s="3"/>
      <c r="E11" s="3"/>
    </row>
    <row r="12" spans="1:15" x14ac:dyDescent="0.25">
      <c r="A12" s="76" t="s">
        <v>29</v>
      </c>
      <c r="B12" s="127"/>
      <c r="C12" s="127"/>
      <c r="D12" s="127"/>
      <c r="E12" s="127"/>
    </row>
    <row r="13" spans="1:15" x14ac:dyDescent="0.25">
      <c r="B13" s="127"/>
      <c r="C13" s="127"/>
      <c r="D13" s="127"/>
      <c r="E13" s="127"/>
    </row>
    <row r="14" spans="1:15" x14ac:dyDescent="0.25">
      <c r="B14" s="127"/>
      <c r="C14" s="127"/>
      <c r="D14" s="127"/>
      <c r="E14" s="127"/>
    </row>
    <row r="15" spans="1:15" ht="15.75" thickBot="1" x14ac:dyDescent="0.3">
      <c r="A15" s="77"/>
      <c r="B15" s="7"/>
      <c r="C15" s="7"/>
      <c r="D15" s="7"/>
      <c r="E15" s="7"/>
    </row>
    <row r="18" spans="1:5" ht="21" x14ac:dyDescent="0.35">
      <c r="A18" s="121" t="str">
        <f>CONCATENATE('Institutional Info'!B8, " FY 2024 Distance Learning / Advanced Credit")</f>
        <v>Please select from: FY 2024 Distance Learning / Advanced Credit</v>
      </c>
      <c r="B18" s="121"/>
      <c r="C18" s="121"/>
      <c r="D18" s="121"/>
      <c r="E18" s="121"/>
    </row>
    <row r="19" spans="1:5" x14ac:dyDescent="0.25">
      <c r="A19" s="122" t="s">
        <v>15</v>
      </c>
      <c r="B19" s="122"/>
      <c r="C19" s="122"/>
      <c r="D19" s="122"/>
      <c r="E19" s="122"/>
    </row>
    <row r="20" spans="1:5" x14ac:dyDescent="0.25">
      <c r="A20" s="70"/>
      <c r="B20" s="70"/>
      <c r="C20" s="70"/>
      <c r="D20" s="70"/>
      <c r="E20" s="70"/>
    </row>
    <row r="21" spans="1:5" ht="30" x14ac:dyDescent="0.25">
      <c r="A21" s="18"/>
      <c r="B21" s="5" t="s">
        <v>13</v>
      </c>
      <c r="C21" s="4" t="s">
        <v>14</v>
      </c>
      <c r="D21" s="71" t="s">
        <v>56</v>
      </c>
      <c r="E21" s="3"/>
    </row>
    <row r="22" spans="1:5" x14ac:dyDescent="0.25">
      <c r="A22" s="76" t="s">
        <v>18</v>
      </c>
      <c r="B22" s="22"/>
      <c r="C22" s="23"/>
      <c r="D22" s="8"/>
    </row>
    <row r="23" spans="1:5" x14ac:dyDescent="0.25">
      <c r="A23" s="76" t="s">
        <v>19</v>
      </c>
      <c r="B23" s="24"/>
      <c r="C23" s="25"/>
      <c r="D23" s="8"/>
    </row>
    <row r="24" spans="1:5" x14ac:dyDescent="0.25">
      <c r="A24" s="76" t="s">
        <v>16</v>
      </c>
      <c r="B24" s="24"/>
      <c r="C24" s="10"/>
      <c r="D24" s="8"/>
    </row>
    <row r="25" spans="1:5" x14ac:dyDescent="0.25">
      <c r="A25" s="76" t="s">
        <v>17</v>
      </c>
      <c r="B25" s="24"/>
      <c r="C25" s="10"/>
      <c r="D25" s="8"/>
    </row>
    <row r="26" spans="1:5" x14ac:dyDescent="0.25">
      <c r="A26" s="78" t="s">
        <v>20</v>
      </c>
      <c r="B26" s="9"/>
      <c r="C26" s="10"/>
      <c r="D26" s="8"/>
    </row>
    <row r="27" spans="1:5" x14ac:dyDescent="0.25">
      <c r="A27" s="17"/>
      <c r="B27" s="9"/>
      <c r="C27" s="10"/>
      <c r="D27" s="8"/>
    </row>
    <row r="28" spans="1:5" x14ac:dyDescent="0.25">
      <c r="A28" s="17"/>
      <c r="B28" s="9"/>
      <c r="C28" s="10"/>
      <c r="D28" s="8"/>
    </row>
    <row r="29" spans="1:5" x14ac:dyDescent="0.25">
      <c r="A29" s="79"/>
      <c r="B29" s="9"/>
      <c r="C29" s="10"/>
      <c r="D29" s="8"/>
    </row>
    <row r="30" spans="1:5" ht="15.75" thickBot="1" x14ac:dyDescent="0.3">
      <c r="A30" s="80"/>
      <c r="B30" s="11"/>
      <c r="C30" s="11"/>
      <c r="D30" s="11"/>
      <c r="E30" s="7"/>
    </row>
    <row r="32" spans="1:5" ht="21" x14ac:dyDescent="0.35">
      <c r="A32" s="121"/>
      <c r="B32" s="121"/>
      <c r="C32" s="121"/>
      <c r="D32" s="121"/>
      <c r="E32" s="121"/>
    </row>
    <row r="34" spans="1:7" ht="21" x14ac:dyDescent="0.35">
      <c r="A34" s="121" t="str">
        <f>CONCATENATE('Institutional Info'!B8, " FY 2024 Professional School Fees (UM Campuses Only)")</f>
        <v>Please select from: FY 2024 Professional School Fees (UM Campuses Only)</v>
      </c>
      <c r="B34" s="121"/>
      <c r="C34" s="121"/>
      <c r="D34" s="121"/>
      <c r="E34" s="121"/>
    </row>
    <row r="35" spans="1:7" ht="24.75" customHeight="1" x14ac:dyDescent="0.25">
      <c r="A35" s="122" t="s">
        <v>28</v>
      </c>
      <c r="B35" s="122"/>
      <c r="C35" s="122"/>
      <c r="D35" s="122"/>
      <c r="E35" s="122"/>
    </row>
    <row r="36" spans="1:7" ht="24.75" customHeight="1" x14ac:dyDescent="0.25">
      <c r="A36" s="81"/>
      <c r="B36" s="16"/>
      <c r="C36" s="16"/>
      <c r="D36" s="16"/>
      <c r="E36" s="16"/>
    </row>
    <row r="37" spans="1:7" ht="15.75" customHeight="1" x14ac:dyDescent="0.25">
      <c r="A37" s="78"/>
      <c r="B37" s="124" t="s">
        <v>26</v>
      </c>
      <c r="C37" s="124"/>
      <c r="D37" s="125"/>
      <c r="E37" s="123" t="s">
        <v>27</v>
      </c>
      <c r="F37" s="123"/>
      <c r="G37" s="123"/>
    </row>
    <row r="38" spans="1:7" x14ac:dyDescent="0.25">
      <c r="A38" s="82"/>
      <c r="B38" s="27" t="s">
        <v>21</v>
      </c>
      <c r="C38" s="28" t="s">
        <v>22</v>
      </c>
      <c r="D38" s="29" t="s">
        <v>33</v>
      </c>
      <c r="E38" s="14" t="s">
        <v>21</v>
      </c>
      <c r="F38" s="14" t="s">
        <v>22</v>
      </c>
      <c r="G38" s="36" t="s">
        <v>33</v>
      </c>
    </row>
    <row r="39" spans="1:7" x14ac:dyDescent="0.25">
      <c r="A39" s="79"/>
      <c r="B39" s="13"/>
      <c r="C39" s="15"/>
      <c r="E39" s="15"/>
      <c r="F39" s="35"/>
    </row>
    <row r="40" spans="1:7" x14ac:dyDescent="0.25">
      <c r="A40" s="82" t="s">
        <v>23</v>
      </c>
      <c r="B40" s="26"/>
      <c r="C40" s="26"/>
      <c r="D40" s="30"/>
      <c r="E40" s="26"/>
      <c r="F40" s="26"/>
    </row>
    <row r="41" spans="1:7" x14ac:dyDescent="0.25">
      <c r="A41" s="82" t="s">
        <v>24</v>
      </c>
      <c r="B41" s="26"/>
      <c r="C41" s="26"/>
      <c r="D41" s="31"/>
      <c r="E41" s="26"/>
      <c r="F41" s="26"/>
    </row>
    <row r="42" spans="1:7" x14ac:dyDescent="0.25">
      <c r="B42" s="9"/>
      <c r="C42" s="10"/>
      <c r="D42" s="31"/>
      <c r="E42" s="9"/>
      <c r="F42" s="34"/>
    </row>
    <row r="43" spans="1:7" x14ac:dyDescent="0.25">
      <c r="A43" s="79"/>
      <c r="B43" s="33"/>
      <c r="C43" s="33"/>
      <c r="D43" s="32"/>
      <c r="E43" s="33"/>
      <c r="F43" s="33"/>
    </row>
    <row r="44" spans="1:7" x14ac:dyDescent="0.25">
      <c r="A44" s="76" t="s">
        <v>23</v>
      </c>
      <c r="B44" s="26"/>
      <c r="C44" s="26"/>
      <c r="D44" s="32"/>
      <c r="E44" s="26"/>
      <c r="F44" s="26"/>
    </row>
    <row r="45" spans="1:7" x14ac:dyDescent="0.25">
      <c r="A45" s="76" t="s">
        <v>24</v>
      </c>
      <c r="B45" s="26"/>
      <c r="C45" s="26"/>
      <c r="D45" s="32"/>
      <c r="E45" s="26"/>
      <c r="F45" s="26"/>
    </row>
    <row r="46" spans="1:7" x14ac:dyDescent="0.25">
      <c r="B46" s="37"/>
      <c r="C46" s="37"/>
      <c r="D46" s="32"/>
      <c r="E46" s="37"/>
      <c r="F46" s="38"/>
    </row>
    <row r="47" spans="1:7" x14ac:dyDescent="0.25">
      <c r="A47" s="79"/>
      <c r="B47" s="9"/>
      <c r="C47" s="10"/>
      <c r="D47" s="31"/>
      <c r="E47" s="9"/>
      <c r="F47" s="19"/>
    </row>
    <row r="48" spans="1:7" x14ac:dyDescent="0.25">
      <c r="A48" s="82" t="s">
        <v>23</v>
      </c>
      <c r="B48" s="26"/>
      <c r="C48" s="26"/>
      <c r="D48" s="31"/>
      <c r="E48" s="26"/>
      <c r="F48" s="26"/>
    </row>
    <row r="49" spans="1:7" x14ac:dyDescent="0.25">
      <c r="A49" s="82" t="s">
        <v>24</v>
      </c>
      <c r="B49" s="26"/>
      <c r="C49" s="26"/>
      <c r="D49" s="31"/>
      <c r="E49" s="26"/>
      <c r="F49" s="26"/>
    </row>
    <row r="50" spans="1:7" x14ac:dyDescent="0.25">
      <c r="B50" s="9"/>
      <c r="C50" s="10"/>
      <c r="D50" s="31"/>
      <c r="E50" s="9"/>
      <c r="F50" s="8"/>
    </row>
    <row r="51" spans="1:7" x14ac:dyDescent="0.25">
      <c r="A51" s="79"/>
      <c r="B51" s="9"/>
      <c r="C51" s="10"/>
      <c r="D51" s="31"/>
      <c r="E51" s="9"/>
      <c r="F51" s="8"/>
    </row>
    <row r="52" spans="1:7" x14ac:dyDescent="0.25">
      <c r="A52" s="82" t="s">
        <v>23</v>
      </c>
      <c r="B52" s="26"/>
      <c r="C52" s="26"/>
      <c r="D52" s="31"/>
      <c r="E52" s="26"/>
      <c r="F52" s="26"/>
    </row>
    <row r="53" spans="1:7" x14ac:dyDescent="0.25">
      <c r="A53" s="82" t="s">
        <v>24</v>
      </c>
      <c r="B53" s="26"/>
      <c r="C53" s="26"/>
      <c r="D53" s="31"/>
      <c r="E53" s="26"/>
      <c r="F53" s="26"/>
    </row>
    <row r="54" spans="1:7" x14ac:dyDescent="0.25">
      <c r="B54" s="9"/>
      <c r="C54" s="10"/>
      <c r="D54" s="31"/>
      <c r="E54" s="9"/>
      <c r="F54" s="8"/>
    </row>
    <row r="55" spans="1:7" x14ac:dyDescent="0.25">
      <c r="A55" s="79"/>
      <c r="B55" s="9"/>
      <c r="C55" s="10"/>
      <c r="D55" s="31"/>
      <c r="E55" s="9"/>
      <c r="F55" s="19"/>
    </row>
    <row r="56" spans="1:7" x14ac:dyDescent="0.25">
      <c r="A56" s="82" t="s">
        <v>23</v>
      </c>
      <c r="B56" s="26"/>
      <c r="C56" s="26"/>
      <c r="D56" s="26"/>
      <c r="E56" s="26"/>
      <c r="F56" s="26"/>
      <c r="G56" s="26"/>
    </row>
    <row r="57" spans="1:7" x14ac:dyDescent="0.25">
      <c r="A57" s="82" t="s">
        <v>24</v>
      </c>
      <c r="B57" s="26"/>
      <c r="C57" s="26"/>
      <c r="D57" s="26"/>
      <c r="E57" s="26"/>
      <c r="F57" s="26"/>
      <c r="G57" s="26"/>
    </row>
    <row r="58" spans="1:7" x14ac:dyDescent="0.25">
      <c r="A58" s="83"/>
      <c r="B58" s="20"/>
      <c r="C58" s="20"/>
      <c r="D58" s="31"/>
      <c r="E58" s="20"/>
      <c r="F58" s="21"/>
    </row>
    <row r="59" spans="1:7" x14ac:dyDescent="0.25">
      <c r="A59" s="79"/>
      <c r="B59" s="13"/>
      <c r="C59" s="15"/>
      <c r="D59" s="31"/>
      <c r="E59" s="13"/>
      <c r="F59" s="12"/>
    </row>
    <row r="60" spans="1:7" x14ac:dyDescent="0.25">
      <c r="A60" s="82" t="s">
        <v>23</v>
      </c>
      <c r="B60" s="26"/>
      <c r="C60" s="26"/>
      <c r="D60" s="26"/>
      <c r="E60" s="26"/>
      <c r="F60" s="26"/>
      <c r="G60" s="26"/>
    </row>
    <row r="61" spans="1:7" x14ac:dyDescent="0.25">
      <c r="A61" s="82" t="s">
        <v>24</v>
      </c>
      <c r="B61" s="26"/>
      <c r="C61" s="26"/>
      <c r="D61" s="26"/>
      <c r="E61" s="26"/>
      <c r="F61" s="26"/>
      <c r="G61" s="26"/>
    </row>
    <row r="62" spans="1:7" x14ac:dyDescent="0.25">
      <c r="A62" s="82"/>
      <c r="B62" s="9"/>
      <c r="C62" s="10"/>
      <c r="D62" s="31"/>
      <c r="E62" s="9"/>
      <c r="F62" s="19"/>
    </row>
    <row r="63" spans="1:7" x14ac:dyDescent="0.25">
      <c r="A63" s="79"/>
      <c r="B63" s="9"/>
      <c r="C63" s="10"/>
      <c r="D63" s="31"/>
      <c r="E63" s="9"/>
      <c r="F63" s="19"/>
    </row>
    <row r="64" spans="1:7" x14ac:dyDescent="0.25">
      <c r="A64" s="82" t="s">
        <v>23</v>
      </c>
      <c r="B64" s="26"/>
      <c r="C64" s="26"/>
      <c r="D64" s="26"/>
      <c r="E64" s="26"/>
      <c r="F64" s="26"/>
    </row>
    <row r="65" spans="1:6" x14ac:dyDescent="0.25">
      <c r="A65" s="82" t="s">
        <v>24</v>
      </c>
      <c r="B65" s="26"/>
      <c r="C65" s="26"/>
      <c r="D65" s="31"/>
      <c r="E65" s="26"/>
      <c r="F65" s="26"/>
    </row>
    <row r="66" spans="1:6" x14ac:dyDescent="0.25">
      <c r="B66" s="9"/>
      <c r="C66" s="10"/>
      <c r="D66" s="31"/>
      <c r="E66" s="9"/>
      <c r="F66" s="8"/>
    </row>
    <row r="67" spans="1:6" x14ac:dyDescent="0.25">
      <c r="A67" s="79"/>
      <c r="B67" s="9"/>
      <c r="C67" s="10"/>
      <c r="D67" s="31"/>
      <c r="E67" s="9"/>
      <c r="F67" s="19"/>
    </row>
    <row r="68" spans="1:6" x14ac:dyDescent="0.25">
      <c r="A68" s="82" t="s">
        <v>23</v>
      </c>
      <c r="B68" s="26"/>
      <c r="C68" s="26"/>
      <c r="D68" s="31"/>
      <c r="E68" s="26"/>
      <c r="F68" s="26"/>
    </row>
    <row r="69" spans="1:6" x14ac:dyDescent="0.25">
      <c r="A69" s="82" t="s">
        <v>24</v>
      </c>
      <c r="B69" s="26"/>
      <c r="C69" s="26"/>
      <c r="D69" s="31"/>
      <c r="E69" s="26"/>
      <c r="F69" s="26"/>
    </row>
    <row r="70" spans="1:6" x14ac:dyDescent="0.25">
      <c r="D70" s="32"/>
    </row>
  </sheetData>
  <sheetProtection formatColumns="0" formatRows="0"/>
  <mergeCells count="13">
    <mergeCell ref="B1:E1"/>
    <mergeCell ref="A34:E34"/>
    <mergeCell ref="A35:E35"/>
    <mergeCell ref="E37:G37"/>
    <mergeCell ref="B37:D37"/>
    <mergeCell ref="A18:E18"/>
    <mergeCell ref="A19:E19"/>
    <mergeCell ref="A32:E32"/>
    <mergeCell ref="B2:C2"/>
    <mergeCell ref="D2:E2"/>
    <mergeCell ref="B12:E12"/>
    <mergeCell ref="B13:E13"/>
    <mergeCell ref="B14:E14"/>
  </mergeCells>
  <dataValidations count="1">
    <dataValidation type="list" allowBlank="1" showInputMessage="1" showErrorMessage="1" sqref="B1">
      <formula1>inst2</formula1>
    </dataValidation>
  </dataValidations>
  <pageMargins left="0.45" right="0.45" top="0.5" bottom="0.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2"/>
  <sheetViews>
    <sheetView workbookViewId="0">
      <selection activeCell="A20" sqref="A20"/>
    </sheetView>
  </sheetViews>
  <sheetFormatPr defaultRowHeight="15" x14ac:dyDescent="0.25"/>
  <cols>
    <col min="1" max="1" width="30.7109375" style="67" customWidth="1"/>
    <col min="2" max="5" width="18.7109375" style="67" customWidth="1"/>
    <col min="6" max="6" width="18" style="67" bestFit="1" customWidth="1"/>
    <col min="10" max="16384" width="9.140625" style="67"/>
  </cols>
  <sheetData>
    <row r="1" spans="1:6" ht="21" customHeight="1" thickBot="1" x14ac:dyDescent="0.4">
      <c r="A1" s="87" t="str">
        <f>CONCATENATE('Institutional Info'!B8, " FY 2021 Student Approved Fees")</f>
        <v>Please select from: FY 2021 Student Approved Fees</v>
      </c>
      <c r="B1" s="86"/>
      <c r="C1" s="86"/>
      <c r="D1" s="86"/>
      <c r="E1" s="86"/>
      <c r="F1" s="86"/>
    </row>
    <row r="2" spans="1:6" x14ac:dyDescent="0.25">
      <c r="A2" s="88" t="s">
        <v>57</v>
      </c>
    </row>
    <row r="3" spans="1:6" ht="15.75" thickBot="1" x14ac:dyDescent="0.3"/>
    <row r="4" spans="1:6" ht="16.5" customHeight="1" thickBot="1" x14ac:dyDescent="0.3">
      <c r="A4" s="128" t="s">
        <v>34</v>
      </c>
      <c r="B4" s="128" t="s">
        <v>40</v>
      </c>
      <c r="C4" s="128" t="s">
        <v>41</v>
      </c>
      <c r="D4" s="130" t="s">
        <v>42</v>
      </c>
      <c r="E4" s="132" t="s">
        <v>58</v>
      </c>
      <c r="F4" s="133"/>
    </row>
    <row r="5" spans="1:6" ht="15.75" customHeight="1" thickBot="1" x14ac:dyDescent="0.3">
      <c r="A5" s="129"/>
      <c r="B5" s="129"/>
      <c r="C5" s="129"/>
      <c r="D5" s="131"/>
      <c r="E5" s="89" t="s">
        <v>61</v>
      </c>
      <c r="F5" s="73" t="s">
        <v>63</v>
      </c>
    </row>
    <row r="6" spans="1:6" x14ac:dyDescent="0.25">
      <c r="A6" s="41"/>
      <c r="B6" s="50"/>
      <c r="C6" s="42"/>
      <c r="D6" s="50"/>
    </row>
    <row r="7" spans="1:6" x14ac:dyDescent="0.25">
      <c r="A7" s="41"/>
      <c r="B7" s="51"/>
      <c r="C7" s="42"/>
      <c r="D7" s="51"/>
    </row>
    <row r="8" spans="1:6" x14ac:dyDescent="0.25">
      <c r="A8" s="41"/>
      <c r="B8" s="51"/>
      <c r="C8" s="42"/>
      <c r="D8" s="51"/>
    </row>
    <row r="9" spans="1:6" x14ac:dyDescent="0.25">
      <c r="A9" s="41"/>
      <c r="B9" s="51"/>
      <c r="C9" s="42"/>
      <c r="D9" s="51"/>
    </row>
    <row r="10" spans="1:6" x14ac:dyDescent="0.25">
      <c r="A10" s="41"/>
      <c r="B10" s="51"/>
      <c r="C10" s="42"/>
      <c r="D10" s="51"/>
    </row>
    <row r="11" spans="1:6" x14ac:dyDescent="0.25">
      <c r="A11" s="41"/>
      <c r="B11" s="51"/>
      <c r="C11" s="42"/>
      <c r="D11" s="51"/>
    </row>
    <row r="12" spans="1:6" x14ac:dyDescent="0.25">
      <c r="A12" s="41"/>
      <c r="B12" s="51"/>
      <c r="C12" s="42"/>
      <c r="D12" s="51"/>
    </row>
    <row r="13" spans="1:6" x14ac:dyDescent="0.25">
      <c r="A13" s="41"/>
      <c r="B13" s="51"/>
      <c r="C13" s="42"/>
      <c r="D13" s="51"/>
    </row>
    <row r="14" spans="1:6" x14ac:dyDescent="0.25">
      <c r="A14" s="41"/>
      <c r="B14" s="51"/>
      <c r="C14" s="42"/>
      <c r="D14" s="51"/>
    </row>
    <row r="15" spans="1:6" x14ac:dyDescent="0.25">
      <c r="A15" s="41"/>
      <c r="B15" s="51"/>
      <c r="C15" s="42"/>
      <c r="D15" s="51"/>
    </row>
    <row r="16" spans="1:6" x14ac:dyDescent="0.25">
      <c r="A16" s="41"/>
      <c r="B16" s="51"/>
      <c r="C16" s="42"/>
      <c r="D16" s="51"/>
    </row>
    <row r="17" spans="1:6" x14ac:dyDescent="0.25">
      <c r="A17" s="41"/>
      <c r="B17" s="51"/>
      <c r="C17" s="42"/>
      <c r="D17" s="51"/>
    </row>
    <row r="18" spans="1:6" x14ac:dyDescent="0.25">
      <c r="A18" s="41"/>
      <c r="B18" s="51"/>
      <c r="C18" s="42"/>
      <c r="D18" s="51"/>
    </row>
    <row r="19" spans="1:6" x14ac:dyDescent="0.25">
      <c r="A19" s="41"/>
      <c r="B19" s="51"/>
      <c r="C19" s="42"/>
      <c r="D19" s="51"/>
    </row>
    <row r="20" spans="1:6" ht="15.75" thickBot="1" x14ac:dyDescent="0.3">
      <c r="A20" s="47"/>
      <c r="B20" s="52"/>
      <c r="C20" s="48"/>
      <c r="D20" s="52"/>
      <c r="E20" s="48"/>
      <c r="F20" s="48"/>
    </row>
    <row r="21" spans="1:6" ht="15.75" thickTop="1" x14ac:dyDescent="0.25"/>
    <row r="22" spans="1:6" x14ac:dyDescent="0.25">
      <c r="A22" s="49" t="s">
        <v>43</v>
      </c>
      <c r="E22" s="67">
        <f t="shared" ref="E22:F22" si="0">SUM(E6:E20)*2</f>
        <v>0</v>
      </c>
      <c r="F22" s="67">
        <f t="shared" si="0"/>
        <v>0</v>
      </c>
    </row>
  </sheetData>
  <mergeCells count="5">
    <mergeCell ref="A4:A5"/>
    <mergeCell ref="B4:B5"/>
    <mergeCell ref="C4:C5"/>
    <mergeCell ref="D4:D5"/>
    <mergeCell ref="E4:F4"/>
  </mergeCells>
  <dataValidations xWindow="378" yWindow="518" count="2">
    <dataValidation type="decimal" allowBlank="1" showInputMessage="1" showErrorMessage="1" errorTitle="Invalid Entry" error="Please only enter numeric data" promptTitle="Per Semester" prompt="Please ensure that you have entered the amount of the student-approved fee assessed for that year on a per semester basis" sqref="E6:F20">
      <formula1>0</formula1>
      <formula2>1000</formula2>
    </dataValidation>
    <dataValidation allowBlank="1" showInputMessage="1" showErrorMessage="1" promptTitle="HESFA (SB 389)" prompt="Please report any new fees or fee increases, beginning with August 27, 2007, that are assessed to all full-time undergraduates and were approved by a majority of the student body." sqref="A6:A20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workbookViewId="0">
      <selection activeCell="C5" sqref="C5"/>
    </sheetView>
  </sheetViews>
  <sheetFormatPr defaultRowHeight="15" x14ac:dyDescent="0.25"/>
  <cols>
    <col min="1" max="1" width="13.5703125" customWidth="1"/>
    <col min="2" max="2" width="12.7109375" customWidth="1"/>
    <col min="3" max="3" width="13.42578125" bestFit="1" customWidth="1"/>
    <col min="4" max="4" width="13.7109375" customWidth="1"/>
    <col min="5" max="5" width="12.42578125" customWidth="1"/>
    <col min="6" max="6" width="12.85546875" customWidth="1"/>
    <col min="7" max="7" width="13.42578125" bestFit="1" customWidth="1"/>
    <col min="8" max="8" width="15" bestFit="1" customWidth="1"/>
  </cols>
  <sheetData>
    <row r="1" spans="1:8" ht="19.5" thickBot="1" x14ac:dyDescent="0.35">
      <c r="A1" s="134" t="str">
        <f>'Institutional Info'!B8</f>
        <v>Please select from:</v>
      </c>
      <c r="B1" s="135"/>
      <c r="C1" s="135"/>
      <c r="D1" s="135"/>
      <c r="E1" s="135"/>
      <c r="F1" s="135"/>
      <c r="G1" s="136"/>
      <c r="H1" s="54"/>
    </row>
    <row r="2" spans="1:8" ht="18.75" x14ac:dyDescent="0.3">
      <c r="A2" s="44"/>
      <c r="B2" s="44"/>
      <c r="C2" s="44"/>
      <c r="D2" s="44"/>
      <c r="E2" s="43"/>
      <c r="F2" s="43"/>
    </row>
    <row r="3" spans="1:8" ht="15.75" x14ac:dyDescent="0.25">
      <c r="A3" s="138" t="s">
        <v>62</v>
      </c>
      <c r="B3" s="137"/>
      <c r="C3" s="139"/>
      <c r="D3" s="137" t="s">
        <v>64</v>
      </c>
      <c r="E3" s="137"/>
      <c r="F3" s="137"/>
      <c r="G3" s="137"/>
    </row>
    <row r="4" spans="1:8" ht="39" x14ac:dyDescent="0.25">
      <c r="A4" s="55" t="s">
        <v>36</v>
      </c>
      <c r="B4" s="55" t="s">
        <v>37</v>
      </c>
      <c r="C4" s="61" t="s">
        <v>38</v>
      </c>
      <c r="D4" s="55" t="s">
        <v>36</v>
      </c>
      <c r="E4" s="55" t="s">
        <v>37</v>
      </c>
      <c r="F4" s="56" t="s">
        <v>38</v>
      </c>
      <c r="G4" s="57" t="s">
        <v>35</v>
      </c>
    </row>
    <row r="5" spans="1:8" x14ac:dyDescent="0.25">
      <c r="A5" s="53">
        <f>IF(A1="Please select from:",0,VLOOKUP($A$1,'2013 hesfa data'!A2:D16,2,FALSE))</f>
        <v>0</v>
      </c>
      <c r="B5" s="53">
        <f>IF(A1="Please select from:",0,VLOOKUP($A$1,'2013 hesfa data'!A2:D16,3, FALSE))</f>
        <v>0</v>
      </c>
      <c r="C5" s="60">
        <f>IF(A1="Please select from:",0,VLOOKUP($A$1,'2013 hesfa data'!A2:D16,4, FALSE))</f>
        <v>0</v>
      </c>
      <c r="D5" s="53">
        <f>'Total Cost Summary'!B6</f>
        <v>0</v>
      </c>
      <c r="E5" s="46">
        <f>'Student Approved Fees'!F22</f>
        <v>0</v>
      </c>
      <c r="F5" s="46">
        <f>D5-E5</f>
        <v>0</v>
      </c>
      <c r="G5" s="45" t="e">
        <f>(F5-C5)/C5</f>
        <v>#DIV/0!</v>
      </c>
    </row>
    <row r="6" spans="1:8" x14ac:dyDescent="0.25">
      <c r="A6" s="40"/>
      <c r="B6" s="40"/>
      <c r="C6" s="59"/>
      <c r="D6" s="40"/>
    </row>
    <row r="7" spans="1:8" x14ac:dyDescent="0.25">
      <c r="A7" s="40"/>
      <c r="B7" s="40"/>
      <c r="C7" s="59"/>
      <c r="D7" s="40"/>
    </row>
    <row r="8" spans="1:8" x14ac:dyDescent="0.25">
      <c r="A8" s="40"/>
      <c r="B8" s="40"/>
      <c r="C8" s="59"/>
      <c r="D8" s="40"/>
    </row>
    <row r="9" spans="1:8" x14ac:dyDescent="0.25">
      <c r="A9" s="40"/>
      <c r="B9" s="40"/>
      <c r="C9" s="59"/>
      <c r="D9" s="40"/>
    </row>
    <row r="10" spans="1:8" x14ac:dyDescent="0.25">
      <c r="A10" s="40"/>
      <c r="B10" s="40"/>
      <c r="C10" s="40"/>
      <c r="D10" s="40"/>
    </row>
    <row r="11" spans="1:8" x14ac:dyDescent="0.25">
      <c r="A11" s="40"/>
      <c r="B11" s="40"/>
      <c r="C11" s="40"/>
      <c r="D11" s="40"/>
    </row>
    <row r="12" spans="1:8" x14ac:dyDescent="0.25">
      <c r="A12" s="40"/>
      <c r="B12" s="40"/>
      <c r="C12" s="40"/>
      <c r="D12" s="40"/>
    </row>
    <row r="13" spans="1:8" x14ac:dyDescent="0.25">
      <c r="A13" s="40"/>
      <c r="B13" s="40"/>
      <c r="C13" s="40"/>
      <c r="D13" s="40"/>
    </row>
    <row r="14" spans="1:8" x14ac:dyDescent="0.25">
      <c r="A14" s="40"/>
      <c r="B14" s="40"/>
      <c r="C14" s="40"/>
      <c r="D14" s="40"/>
    </row>
  </sheetData>
  <mergeCells count="3">
    <mergeCell ref="A1:G1"/>
    <mergeCell ref="D3:G3"/>
    <mergeCell ref="A3:C3"/>
  </mergeCells>
  <dataValidations count="6">
    <dataValidation allowBlank="1" showInputMessage="1" showErrorMessage="1" promptTitle="Net Calculation" prompt="The amount of tuition and fees, minus student-approved fees. This is the amount that DHE calculates/uses for SB 389 purposes." sqref="C5 F5"/>
    <dataValidation allowBlank="1" showInputMessage="1" showErrorMessage="1" prompt="The same as the amount on the &quot;Total Cost Summary&quot; tab. This is the tuition and fee total for a typical, full-time undergraduate (30 credit hours)." sqref="D5"/>
    <dataValidation allowBlank="1" showInputMessage="1" showErrorMessage="1" prompt="The sum of reported student-approved fees for the given year" sqref="E5"/>
    <dataValidation allowBlank="1" showInputMessage="1" showErrorMessage="1" prompt="The percentage change in the NET values" sqref="G5"/>
    <dataValidation allowBlank="1" showInputMessage="1" showErrorMessage="1" prompt="The total tuition and fee charges assessed to a typical, full-time undergraduate (30 credit hours). This value is taken from last year's submission." sqref="A5"/>
    <dataValidation allowBlank="1" showInputMessage="1" showErrorMessage="1" prompt="The sum of student-approved fees for a given year. This value is taken from last year's submission." sqref="B5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3" sqref="B3"/>
    </sheetView>
  </sheetViews>
  <sheetFormatPr defaultRowHeight="15" x14ac:dyDescent="0.25"/>
  <cols>
    <col min="1" max="1" width="36.28515625" style="88" customWidth="1"/>
    <col min="2" max="2" width="21.85546875" style="67" customWidth="1"/>
    <col min="3" max="4" width="20.7109375" style="67" customWidth="1"/>
    <col min="5" max="16384" width="9.140625" style="67"/>
  </cols>
  <sheetData>
    <row r="1" spans="1:4" x14ac:dyDescent="0.25">
      <c r="A1" s="90" t="s">
        <v>76</v>
      </c>
      <c r="B1" s="90"/>
      <c r="C1" s="91"/>
      <c r="D1" s="91"/>
    </row>
    <row r="2" spans="1:4" x14ac:dyDescent="0.25">
      <c r="B2" s="92" t="s">
        <v>65</v>
      </c>
      <c r="C2" s="91" t="s">
        <v>66</v>
      </c>
      <c r="D2" s="91"/>
    </row>
    <row r="3" spans="1:4" ht="90" x14ac:dyDescent="0.25">
      <c r="A3" s="93"/>
      <c r="B3" s="94" t="s">
        <v>74</v>
      </c>
      <c r="C3" s="94" t="s">
        <v>75</v>
      </c>
      <c r="D3" s="92" t="s">
        <v>77</v>
      </c>
    </row>
    <row r="4" spans="1:4" x14ac:dyDescent="0.25">
      <c r="A4" s="95" t="s">
        <v>77</v>
      </c>
      <c r="B4" s="96"/>
      <c r="C4" s="96"/>
      <c r="D4" s="97" t="e">
        <f>SUM($C$4-$B$4)/$C$4</f>
        <v>#DIV/0!</v>
      </c>
    </row>
    <row r="6" spans="1:4" x14ac:dyDescent="0.25">
      <c r="A6" s="88" t="s">
        <v>67</v>
      </c>
    </row>
    <row r="7" spans="1:4" x14ac:dyDescent="0.25">
      <c r="A7" s="98" t="s">
        <v>78</v>
      </c>
    </row>
    <row r="9" spans="1:4" x14ac:dyDescent="0.25">
      <c r="A9" s="88" t="s">
        <v>68</v>
      </c>
    </row>
    <row r="10" spans="1:4" x14ac:dyDescent="0.25">
      <c r="A10" s="98" t="s">
        <v>69</v>
      </c>
    </row>
    <row r="12" spans="1:4" x14ac:dyDescent="0.25">
      <c r="A12" s="88" t="s">
        <v>70</v>
      </c>
    </row>
    <row r="13" spans="1:4" x14ac:dyDescent="0.25">
      <c r="A13" s="98" t="s">
        <v>71</v>
      </c>
    </row>
    <row r="14" spans="1:4" x14ac:dyDescent="0.25">
      <c r="A14" s="98" t="s">
        <v>72</v>
      </c>
    </row>
    <row r="15" spans="1:4" x14ac:dyDescent="0.25">
      <c r="A15" s="98" t="s">
        <v>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A41" sqref="A41"/>
    </sheetView>
  </sheetViews>
  <sheetFormatPr defaultRowHeight="15" x14ac:dyDescent="0.25"/>
  <cols>
    <col min="1" max="1" width="144.85546875" style="6" customWidth="1"/>
    <col min="2" max="16384" width="9.140625" style="6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19"/>
  <sheetViews>
    <sheetView workbookViewId="0">
      <selection activeCell="C15" sqref="C15:D15"/>
    </sheetView>
  </sheetViews>
  <sheetFormatPr defaultRowHeight="15" x14ac:dyDescent="0.25"/>
  <cols>
    <col min="1" max="1" width="25.85546875" bestFit="1" customWidth="1"/>
    <col min="2" max="2" width="28.5703125" bestFit="1" customWidth="1"/>
    <col min="3" max="3" width="22.42578125" bestFit="1" customWidth="1"/>
    <col min="4" max="4" width="27.42578125" bestFit="1" customWidth="1"/>
  </cols>
  <sheetData>
    <row r="1" spans="1:4" x14ac:dyDescent="0.25">
      <c r="A1" s="67"/>
      <c r="B1" s="67" t="s">
        <v>36</v>
      </c>
      <c r="C1" s="67" t="s">
        <v>37</v>
      </c>
      <c r="D1" s="67" t="s">
        <v>38</v>
      </c>
    </row>
    <row r="2" spans="1:4" x14ac:dyDescent="0.25">
      <c r="A2" s="68" t="s">
        <v>30</v>
      </c>
      <c r="B2" s="69">
        <v>6234</v>
      </c>
      <c r="C2" s="69">
        <v>750</v>
      </c>
      <c r="D2" s="69">
        <v>5484</v>
      </c>
    </row>
    <row r="3" spans="1:4" x14ac:dyDescent="0.25">
      <c r="A3" s="68" t="s">
        <v>5</v>
      </c>
      <c r="B3" s="69">
        <v>7909.7</v>
      </c>
      <c r="C3" s="69">
        <v>600</v>
      </c>
      <c r="D3" s="69">
        <v>7309.7</v>
      </c>
    </row>
    <row r="4" spans="1:4" x14ac:dyDescent="0.25">
      <c r="A4" s="68" t="s">
        <v>6</v>
      </c>
      <c r="B4" s="69">
        <v>7288.8</v>
      </c>
      <c r="C4" s="69">
        <v>0</v>
      </c>
      <c r="D4" s="69">
        <v>7288.8</v>
      </c>
    </row>
    <row r="5" spans="1:4" x14ac:dyDescent="0.25">
      <c r="A5" s="68" t="s">
        <v>7</v>
      </c>
      <c r="B5" s="69">
        <v>7750</v>
      </c>
      <c r="C5" s="69">
        <v>332</v>
      </c>
      <c r="D5" s="69">
        <v>7418</v>
      </c>
    </row>
    <row r="6" spans="1:4" x14ac:dyDescent="0.25">
      <c r="A6" s="68" t="s">
        <v>31</v>
      </c>
      <c r="B6" s="69">
        <v>10567</v>
      </c>
      <c r="C6" s="69">
        <v>84.4</v>
      </c>
      <c r="D6" s="69">
        <v>10482.6</v>
      </c>
    </row>
    <row r="7" spans="1:4" x14ac:dyDescent="0.25">
      <c r="A7" s="68" t="s">
        <v>8</v>
      </c>
      <c r="B7" s="69">
        <v>7250</v>
      </c>
      <c r="C7" s="69">
        <v>150</v>
      </c>
      <c r="D7" s="69">
        <v>7100</v>
      </c>
    </row>
    <row r="8" spans="1:4" x14ac:dyDescent="0.25">
      <c r="A8" s="68" t="s">
        <v>9</v>
      </c>
      <c r="B8" s="69">
        <v>10297.5</v>
      </c>
      <c r="C8" s="69">
        <v>2122.5</v>
      </c>
      <c r="D8" s="69">
        <v>8175</v>
      </c>
    </row>
    <row r="9" spans="1:4" x14ac:dyDescent="0.25">
      <c r="A9" s="68" t="s">
        <v>10</v>
      </c>
      <c r="B9" s="69">
        <v>8131.5</v>
      </c>
      <c r="C9" s="69">
        <v>582</v>
      </c>
      <c r="D9" s="69">
        <v>7549.5</v>
      </c>
    </row>
    <row r="10" spans="1:4" x14ac:dyDescent="0.25">
      <c r="A10" s="68" t="s">
        <v>11</v>
      </c>
      <c r="B10" s="69">
        <v>8348</v>
      </c>
      <c r="C10" s="69">
        <v>270</v>
      </c>
      <c r="D10" s="69">
        <v>8078</v>
      </c>
    </row>
    <row r="11" spans="1:4" x14ac:dyDescent="0.25">
      <c r="A11" s="68" t="s">
        <v>12</v>
      </c>
      <c r="B11" s="69">
        <v>8043</v>
      </c>
      <c r="C11" s="69">
        <v>308.10000000000002</v>
      </c>
      <c r="D11" s="69">
        <v>7734.9</v>
      </c>
    </row>
    <row r="12" spans="1:4" x14ac:dyDescent="0.25">
      <c r="A12" s="68" t="s">
        <v>48</v>
      </c>
      <c r="B12" s="69">
        <v>10476.66</v>
      </c>
      <c r="C12" s="69">
        <v>148.32</v>
      </c>
      <c r="D12" s="69">
        <v>10328.34</v>
      </c>
    </row>
    <row r="13" spans="1:4" x14ac:dyDescent="0.25">
      <c r="A13" s="68" t="s">
        <v>49</v>
      </c>
      <c r="B13" s="69">
        <v>10543.38</v>
      </c>
      <c r="C13" s="69">
        <v>480.04</v>
      </c>
      <c r="D13" s="69">
        <v>10063.339999999998</v>
      </c>
    </row>
    <row r="14" spans="1:4" x14ac:dyDescent="0.25">
      <c r="A14" s="68" t="s">
        <v>50</v>
      </c>
      <c r="B14" s="69">
        <v>11079</v>
      </c>
      <c r="C14" s="69">
        <v>597.6</v>
      </c>
      <c r="D14" s="69">
        <v>10481.4</v>
      </c>
    </row>
    <row r="15" spans="1:4" x14ac:dyDescent="0.25">
      <c r="A15" s="68" t="s">
        <v>39</v>
      </c>
      <c r="B15" s="69">
        <f>AVERAGE(B12:B14,B6)</f>
        <v>10666.51</v>
      </c>
      <c r="C15" s="69">
        <f t="shared" ref="C15:D15" si="0">AVERAGE(C12:C14,C6)</f>
        <v>327.59000000000003</v>
      </c>
      <c r="D15" s="69">
        <f t="shared" si="0"/>
        <v>10338.92</v>
      </c>
    </row>
    <row r="16" spans="1:4" x14ac:dyDescent="0.25">
      <c r="A16" s="68" t="s">
        <v>47</v>
      </c>
      <c r="B16" s="69">
        <v>6337.5</v>
      </c>
      <c r="C16" s="69">
        <v>0</v>
      </c>
      <c r="D16" s="69">
        <v>6337.5</v>
      </c>
    </row>
    <row r="17" spans="1:4" x14ac:dyDescent="0.25">
      <c r="B17" s="69"/>
      <c r="C17" s="69"/>
    </row>
    <row r="18" spans="1:4" x14ac:dyDescent="0.25">
      <c r="A18" s="68" t="s">
        <v>60</v>
      </c>
      <c r="B18" s="69">
        <f>AVERAGE(B2:B5,B7:B11,B15:B16)</f>
        <v>8023.3190909090908</v>
      </c>
      <c r="C18" s="69">
        <f t="shared" ref="C18:D18" si="1">AVERAGE(C2:C5,C7:C11,C15:C16)</f>
        <v>494.74454545454552</v>
      </c>
      <c r="D18" s="69">
        <f t="shared" si="1"/>
        <v>7528.5745454545449</v>
      </c>
    </row>
    <row r="19" spans="1:4" x14ac:dyDescent="0.25">
      <c r="D19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Institution</vt:lpstr>
      <vt:lpstr>Institutional Info</vt:lpstr>
      <vt:lpstr>Total Cost Summary</vt:lpstr>
      <vt:lpstr>Student Approved Fees</vt:lpstr>
      <vt:lpstr>HESFA Detail</vt:lpstr>
      <vt:lpstr>Net Tuition Revenue</vt:lpstr>
      <vt:lpstr>Comments</vt:lpstr>
      <vt:lpstr>2013 hesfa data</vt:lpstr>
      <vt:lpstr>inst2</vt:lpstr>
      <vt:lpstr>Institution</vt:lpstr>
      <vt:lpstr>Institutions</vt:lpstr>
      <vt:lpstr>instlist</vt:lpstr>
      <vt:lpstr>instname</vt:lpstr>
      <vt:lpstr>Please_Select_from_____________________________↓</vt:lpstr>
      <vt:lpstr>'Total Cost Summary'!Print_Area</vt:lpstr>
      <vt:lpstr>yesno</vt:lpstr>
    </vt:vector>
  </TitlesOfParts>
  <Company>MDHE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dferiazz</dc:creator>
  <cp:lastModifiedBy>Kintzel, Jeremy</cp:lastModifiedBy>
  <cp:lastPrinted>2010-05-27T19:35:47Z</cp:lastPrinted>
  <dcterms:created xsi:type="dcterms:W3CDTF">2010-05-11T16:30:52Z</dcterms:created>
  <dcterms:modified xsi:type="dcterms:W3CDTF">2023-07-06T21:25:04Z</dcterms:modified>
</cp:coreProperties>
</file>