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76" windowWidth="15480" windowHeight="6585" activeTab="0"/>
  </bookViews>
  <sheets>
    <sheet name="Table 92 - Current Fund Expendi" sheetId="1" r:id="rId1"/>
  </sheets>
  <definedNames>
    <definedName name="_xlnm.Print_Area" localSheetId="0">'Table 92 - Current Fund Expendi'!$A$1:$O$25</definedName>
  </definedNames>
  <calcPr fullCalcOnLoad="1"/>
</workbook>
</file>

<file path=xl/sharedStrings.xml><?xml version="1.0" encoding="utf-8"?>
<sst xmlns="http://schemas.openxmlformats.org/spreadsheetml/2006/main" count="56" uniqueCount="49">
  <si>
    <t>OTHER,</t>
  </si>
  <si>
    <t>OPERATION</t>
  </si>
  <si>
    <t>AUXILIARY</t>
  </si>
  <si>
    <t>TOTAL</t>
  </si>
  <si>
    <t>INSTITU-</t>
  </si>
  <si>
    <t>&amp; MGMT. OF</t>
  </si>
  <si>
    <t>ENTERPRISES,</t>
  </si>
  <si>
    <t xml:space="preserve"> </t>
  </si>
  <si>
    <t>PUBLIC</t>
  </si>
  <si>
    <t>ACADEMIC</t>
  </si>
  <si>
    <t>STUDENT</t>
  </si>
  <si>
    <t>TIONAL</t>
  </si>
  <si>
    <t>PHYSICAL</t>
  </si>
  <si>
    <t>SCHOLAR-</t>
  </si>
  <si>
    <t>HOSPITALS,</t>
  </si>
  <si>
    <t>INSTRUCTION</t>
  </si>
  <si>
    <t>RESEARCH</t>
  </si>
  <si>
    <t>SERVICE</t>
  </si>
  <si>
    <t>SUPPORT</t>
  </si>
  <si>
    <t>SERVICES</t>
  </si>
  <si>
    <t>PLANT</t>
  </si>
  <si>
    <t>SHIPS</t>
  </si>
  <si>
    <t>INDEP. OPER.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</si>
  <si>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</si>
  <si>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</si>
  <si>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</si>
  <si>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</si>
  <si>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</si>
  <si>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</si>
  <si>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</si>
  <si>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</si>
  <si>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</si>
  <si>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</si>
  <si>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</si>
  <si>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>UNIV. OF MISSOURI ADMIN.</t>
  </si>
  <si>
    <t>SOURCE:  IPEDS F, Finance</t>
  </si>
  <si>
    <t>DEPRECIATION</t>
  </si>
  <si>
    <t>OPERATING</t>
  </si>
  <si>
    <t>OTHER</t>
  </si>
  <si>
    <t>NONOPERATING</t>
  </si>
  <si>
    <t>DEDUCTIONS</t>
  </si>
  <si>
    <t>EXPENSES</t>
  </si>
  <si>
    <t>EXPENSES AND</t>
  </si>
  <si>
    <t xml:space="preserve">   Total</t>
  </si>
  <si>
    <t>TABLE 92</t>
  </si>
  <si>
    <t>AND</t>
  </si>
  <si>
    <t>MISSOURI STATE</t>
  </si>
  <si>
    <t>CURRENT FUND EXPENDITURES AT PUBLIC BACCALAUREATE AND HIGHER DEGREE-GRANTING INSTITUTIONS, BY FUNCTION, FY 2006</t>
  </si>
  <si>
    <t>UCM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</si>
</sst>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5">
    <font>
      <sz val="6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0">
    <xf numFmtId="0" fontId="0" fillId="0" borderId="0" xfId="0" applyNumberFormat="1" applyFont="1" applyAlignment="1">
      <alignment/>
    </xf>
    <xf numFmtId="3" fontId="4" fillId="0" borderId="0" xfId="0" applyFont="1" applyAlignment="1">
      <alignment shrinkToFit="1"/>
    </xf>
    <xf numFmtId="0" fontId="4" fillId="0" borderId="0" xfId="0" applyNumberFormat="1" applyFont="1" applyAlignment="1">
      <alignment shrinkToFit="1"/>
    </xf>
    <xf numFmtId="3" fontId="4" fillId="0" borderId="0" xfId="0" applyFont="1" applyAlignment="1">
      <alignment/>
    </xf>
    <xf numFmtId="3" fontId="4" fillId="0" borderId="1" xfId="0" applyFont="1" applyBorder="1" applyAlignment="1">
      <alignment shrinkToFit="1"/>
    </xf>
    <xf numFmtId="3" fontId="4" fillId="0" borderId="2" xfId="0" applyFont="1" applyAlignment="1">
      <alignment shrinkToFit="1"/>
    </xf>
    <xf numFmtId="3" fontId="4" fillId="0" borderId="3" xfId="0" applyFont="1" applyBorder="1" applyAlignment="1">
      <alignment shrinkToFit="1"/>
    </xf>
    <xf numFmtId="3" fontId="4" fillId="0" borderId="4" xfId="0" applyFont="1" applyAlignment="1">
      <alignment horizontal="center" shrinkToFit="1"/>
    </xf>
    <xf numFmtId="3" fontId="4" fillId="0" borderId="4" xfId="0" applyFont="1" applyAlignment="1">
      <alignment shrinkToFit="1"/>
    </xf>
    <xf numFmtId="3" fontId="4" fillId="0" borderId="3" xfId="0" applyFont="1" applyBorder="1" applyAlignment="1">
      <alignment horizontal="center" shrinkToFit="1"/>
    </xf>
    <xf numFmtId="3" fontId="4" fillId="0" borderId="5" xfId="0" applyFont="1" applyBorder="1" applyAlignment="1">
      <alignment shrinkToFit="1"/>
    </xf>
    <xf numFmtId="3" fontId="4" fillId="0" borderId="5" xfId="0" applyFont="1" applyBorder="1" applyAlignment="1">
      <alignment horizontal="center" shrinkToFit="1"/>
    </xf>
    <xf numFmtId="3" fontId="4" fillId="0" borderId="5" xfId="0" applyFont="1" applyAlignment="1">
      <alignment horizontal="center" shrinkToFit="1"/>
    </xf>
    <xf numFmtId="3" fontId="4" fillId="0" borderId="5" xfId="0" applyFont="1" applyAlignment="1">
      <alignment shrinkToFit="1"/>
    </xf>
    <xf numFmtId="3" fontId="4" fillId="0" borderId="6" xfId="0" applyFont="1" applyBorder="1" applyAlignment="1">
      <alignment horizontal="center" shrinkToFit="1"/>
    </xf>
    <xf numFmtId="3" fontId="4" fillId="0" borderId="0" xfId="0" applyFont="1" applyAlignment="1">
      <alignment horizontal="center" shrinkToFit="1"/>
    </xf>
    <xf numFmtId="3" fontId="4" fillId="0" borderId="7" xfId="0" applyFont="1" applyBorder="1" applyAlignment="1">
      <alignment horizontal="center" shrinkToFit="1"/>
    </xf>
    <xf numFmtId="3" fontId="4" fillId="0" borderId="8" xfId="0" applyFont="1" applyAlignment="1">
      <alignment shrinkToFit="1"/>
    </xf>
    <xf numFmtId="3" fontId="4" fillId="0" borderId="9" xfId="0" applyFont="1" applyAlignment="1">
      <alignment shrinkToFit="1"/>
    </xf>
    <xf numFmtId="3" fontId="4" fillId="0" borderId="10" xfId="0" applyFont="1" applyBorder="1" applyAlignment="1">
      <alignment shrinkToFit="1"/>
    </xf>
    <xf numFmtId="164" fontId="4" fillId="0" borderId="5" xfId="0" applyNumberFormat="1" applyFont="1" applyAlignment="1">
      <alignment shrinkToFit="1"/>
    </xf>
    <xf numFmtId="164" fontId="4" fillId="0" borderId="6" xfId="0" applyNumberFormat="1" applyFont="1" applyBorder="1" applyAlignment="1">
      <alignment shrinkToFit="1"/>
    </xf>
    <xf numFmtId="164" fontId="4" fillId="0" borderId="0" xfId="0" applyNumberFormat="1" applyFont="1" applyAlignment="1">
      <alignment shrinkToFit="1"/>
    </xf>
    <xf numFmtId="164" fontId="4" fillId="0" borderId="11" xfId="0" applyNumberFormat="1" applyFont="1" applyBorder="1" applyAlignment="1">
      <alignment shrinkToFit="1"/>
    </xf>
    <xf numFmtId="164" fontId="4" fillId="0" borderId="12" xfId="0" applyNumberFormat="1" applyFont="1" applyBorder="1" applyAlignment="1">
      <alignment shrinkToFit="1"/>
    </xf>
    <xf numFmtId="164" fontId="4" fillId="0" borderId="1" xfId="0" applyNumberFormat="1" applyFont="1" applyBorder="1" applyAlignment="1">
      <alignment shrinkToFit="1"/>
    </xf>
    <xf numFmtId="9" fontId="4" fillId="0" borderId="0" xfId="0" applyNumberFormat="1" applyFont="1" applyAlignment="1">
      <alignment shrinkToFit="1"/>
    </xf>
    <xf numFmtId="3" fontId="4" fillId="0" borderId="0" xfId="0" applyNumberFormat="1" applyFont="1" applyAlignment="1">
      <alignment shrinkToFit="1"/>
    </xf>
    <xf numFmtId="3" fontId="0" fillId="0" borderId="0" xfId="0" applyAlignment="1">
      <alignment/>
    </xf>
    <xf numFmtId="164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showOutlineSymbols="0" zoomScale="80" zoomScaleNormal="80" workbookViewId="0" topLeftCell="A1">
      <selection activeCell="A3" sqref="A3"/>
    </sheetView>
  </sheetViews>
  <sheetFormatPr defaultColWidth="10" defaultRowHeight="8.25"/>
  <cols>
    <col min="1" max="1" width="31" style="1" customWidth="1"/>
    <col min="2" max="2" width="17" style="1" customWidth="1"/>
    <col min="3" max="7" width="14" style="1" customWidth="1"/>
    <col min="8" max="8" width="15" style="1" customWidth="1"/>
    <col min="9" max="9" width="18" style="1" customWidth="1"/>
    <col min="10" max="11" width="14" style="1" customWidth="1"/>
    <col min="12" max="13" width="17" style="1" customWidth="1"/>
    <col min="14" max="14" width="19" style="1" customWidth="1"/>
    <col min="15" max="15" width="17" style="1" customWidth="1"/>
    <col min="16" max="17" width="24.75" style="1" customWidth="1"/>
    <col min="18" max="254" width="18.75" style="1" customWidth="1"/>
    <col min="255" max="16384" width="18.75" style="2" customWidth="1"/>
  </cols>
  <sheetData>
    <row r="1" ht="12.75" customHeight="1">
      <c r="A1" s="1" t="s">
        <v>44</v>
      </c>
    </row>
    <row r="2" ht="12.75" customHeight="1">
      <c r="A2" s="3" t="s">
        <v>47</v>
      </c>
    </row>
    <row r="3" ht="12.75" customHeight="1" thickBot="1">
      <c r="O3" s="4"/>
    </row>
    <row r="4" spans="1:14" ht="12.75" customHeight="1" thickTop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 t="s">
        <v>0</v>
      </c>
      <c r="M4" s="8"/>
      <c r="N4" s="9"/>
    </row>
    <row r="5" spans="2:15" ht="12.75" customHeight="1">
      <c r="B5" s="10"/>
      <c r="C5" s="10"/>
      <c r="D5" s="10"/>
      <c r="E5" s="10"/>
      <c r="F5" s="10"/>
      <c r="G5" s="10"/>
      <c r="H5" s="11" t="s">
        <v>1</v>
      </c>
      <c r="I5" s="11"/>
      <c r="J5" s="10"/>
      <c r="K5" s="10"/>
      <c r="L5" s="12" t="s">
        <v>2</v>
      </c>
      <c r="M5" s="13"/>
      <c r="N5" s="14" t="s">
        <v>3</v>
      </c>
      <c r="O5" s="15" t="s">
        <v>3</v>
      </c>
    </row>
    <row r="6" spans="2:15" ht="12.75" customHeight="1">
      <c r="B6" s="13"/>
      <c r="C6" s="13"/>
      <c r="D6" s="13"/>
      <c r="E6" s="13"/>
      <c r="F6" s="13"/>
      <c r="G6" s="12" t="s">
        <v>4</v>
      </c>
      <c r="H6" s="12" t="s">
        <v>5</v>
      </c>
      <c r="I6" s="12"/>
      <c r="J6" s="13"/>
      <c r="K6" s="12" t="s">
        <v>38</v>
      </c>
      <c r="L6" s="12" t="s">
        <v>6</v>
      </c>
      <c r="M6" s="12" t="s">
        <v>3</v>
      </c>
      <c r="N6" s="14" t="s">
        <v>39</v>
      </c>
      <c r="O6" s="15" t="s">
        <v>41</v>
      </c>
    </row>
    <row r="7" spans="2:15" ht="12.75" customHeight="1">
      <c r="B7" s="12" t="s">
        <v>7</v>
      </c>
      <c r="C7" s="13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/>
      <c r="J7" s="12" t="s">
        <v>13</v>
      </c>
      <c r="K7" s="12" t="s">
        <v>37</v>
      </c>
      <c r="L7" s="12" t="s">
        <v>14</v>
      </c>
      <c r="M7" s="12" t="s">
        <v>37</v>
      </c>
      <c r="N7" s="14" t="s">
        <v>42</v>
      </c>
      <c r="O7" s="15" t="s">
        <v>45</v>
      </c>
    </row>
    <row r="8" spans="2:15" ht="12.75" customHeight="1">
      <c r="B8" s="12" t="s">
        <v>15</v>
      </c>
      <c r="C8" s="12" t="s">
        <v>16</v>
      </c>
      <c r="D8" s="12" t="s">
        <v>17</v>
      </c>
      <c r="E8" s="12" t="s">
        <v>18</v>
      </c>
      <c r="F8" s="12" t="s">
        <v>19</v>
      </c>
      <c r="G8" s="12" t="s">
        <v>18</v>
      </c>
      <c r="H8" s="12" t="s">
        <v>20</v>
      </c>
      <c r="I8" s="12" t="s">
        <v>36</v>
      </c>
      <c r="J8" s="12" t="s">
        <v>21</v>
      </c>
      <c r="K8" s="12" t="s">
        <v>41</v>
      </c>
      <c r="L8" s="12" t="s">
        <v>22</v>
      </c>
      <c r="M8" s="12" t="s">
        <v>41</v>
      </c>
      <c r="N8" s="14" t="s">
        <v>40</v>
      </c>
      <c r="O8" s="16" t="s">
        <v>40</v>
      </c>
    </row>
    <row r="9" spans="1:14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1:15" ht="12.75" customHeight="1">
      <c r="A10" s="1" t="s">
        <v>23</v>
      </c>
      <c r="B10" s="20">
        <v>6784929</v>
      </c>
      <c r="C10" s="20">
        <v>0</v>
      </c>
      <c r="D10" s="20">
        <v>1181319</v>
      </c>
      <c r="E10" s="20">
        <v>1762959</v>
      </c>
      <c r="F10" s="20">
        <v>1443257</v>
      </c>
      <c r="G10" s="20">
        <v>4847660</v>
      </c>
      <c r="H10" s="20">
        <v>1410788</v>
      </c>
      <c r="I10" s="20">
        <v>809697</v>
      </c>
      <c r="J10" s="20">
        <v>1435380</v>
      </c>
      <c r="K10" s="20">
        <v>0</v>
      </c>
      <c r="L10" s="20">
        <v>0</v>
      </c>
      <c r="M10" s="20">
        <f aca="true" t="shared" si="0" ref="M10:M24">SUM(B10:L10)</f>
        <v>19675989</v>
      </c>
      <c r="N10" s="21">
        <v>0</v>
      </c>
      <c r="O10" s="22">
        <f aca="true" t="shared" si="1" ref="O10:O24">+M10+N10</f>
        <v>19675989</v>
      </c>
    </row>
    <row r="11" spans="1:15" ht="12.75" customHeight="1">
      <c r="A11" s="1" t="s">
        <v>24</v>
      </c>
      <c r="B11" s="20">
        <v>10322258</v>
      </c>
      <c r="C11" s="20">
        <v>3589170</v>
      </c>
      <c r="D11" s="20">
        <v>3850531</v>
      </c>
      <c r="E11" s="20">
        <v>2660034</v>
      </c>
      <c r="F11" s="20">
        <v>4249271</v>
      </c>
      <c r="G11" s="20">
        <v>5029313</v>
      </c>
      <c r="H11" s="20">
        <v>3002746</v>
      </c>
      <c r="I11" s="20">
        <v>4577192</v>
      </c>
      <c r="J11" s="20">
        <v>468097</v>
      </c>
      <c r="K11" s="20">
        <v>0</v>
      </c>
      <c r="L11" s="20">
        <f>3180737</f>
        <v>3180737</v>
      </c>
      <c r="M11" s="20">
        <f t="shared" si="0"/>
        <v>40929349</v>
      </c>
      <c r="N11" s="21">
        <v>468043</v>
      </c>
      <c r="O11" s="22">
        <f t="shared" si="1"/>
        <v>41397392</v>
      </c>
    </row>
    <row r="12" spans="1:15" ht="12.75" customHeight="1">
      <c r="A12" s="1" t="s">
        <v>25</v>
      </c>
      <c r="B12" s="20">
        <v>21582353</v>
      </c>
      <c r="C12" s="20">
        <v>0</v>
      </c>
      <c r="D12" s="20">
        <v>1071312</v>
      </c>
      <c r="E12" s="20">
        <v>4059527</v>
      </c>
      <c r="F12" s="20">
        <v>4089264</v>
      </c>
      <c r="G12" s="20">
        <v>6368710</v>
      </c>
      <c r="H12" s="20">
        <v>7100161</v>
      </c>
      <c r="I12" s="20">
        <v>0</v>
      </c>
      <c r="J12" s="20">
        <v>5526385</v>
      </c>
      <c r="K12" s="20">
        <v>0</v>
      </c>
      <c r="L12" s="20">
        <f>3270028</f>
        <v>3270028</v>
      </c>
      <c r="M12" s="20">
        <f t="shared" si="0"/>
        <v>53067740</v>
      </c>
      <c r="N12" s="21">
        <v>819321</v>
      </c>
      <c r="O12" s="22">
        <f t="shared" si="1"/>
        <v>53887061</v>
      </c>
    </row>
    <row r="13" spans="1:15" ht="12.75" customHeight="1">
      <c r="A13" s="1" t="s">
        <v>46</v>
      </c>
      <c r="B13" s="20">
        <v>77794585</v>
      </c>
      <c r="C13" s="20">
        <v>10497033</v>
      </c>
      <c r="D13" s="20">
        <v>8056354</v>
      </c>
      <c r="E13" s="20">
        <v>22409016</v>
      </c>
      <c r="F13" s="20">
        <v>13048606</v>
      </c>
      <c r="G13" s="20">
        <v>13396329</v>
      </c>
      <c r="H13" s="20">
        <v>14238347</v>
      </c>
      <c r="I13" s="20">
        <v>11769857</v>
      </c>
      <c r="J13" s="20">
        <v>4489023</v>
      </c>
      <c r="K13" s="20">
        <v>169398</v>
      </c>
      <c r="L13" s="20">
        <f>30048102</f>
        <v>30048102</v>
      </c>
      <c r="M13" s="20">
        <f t="shared" si="0"/>
        <v>205916650</v>
      </c>
      <c r="N13" s="21">
        <v>1890740</v>
      </c>
      <c r="O13" s="22">
        <f t="shared" si="1"/>
        <v>207807390</v>
      </c>
    </row>
    <row r="14" spans="1:15" ht="12.75" customHeight="1">
      <c r="A14" s="1" t="s">
        <v>26</v>
      </c>
      <c r="B14" s="20">
        <v>21751928</v>
      </c>
      <c r="C14" s="20">
        <v>280311</v>
      </c>
      <c r="D14" s="20">
        <v>691414</v>
      </c>
      <c r="E14" s="20">
        <v>3553841</v>
      </c>
      <c r="F14" s="20">
        <v>6520088</v>
      </c>
      <c r="G14" s="20">
        <v>4124324</v>
      </c>
      <c r="H14" s="20">
        <v>3430376</v>
      </c>
      <c r="I14" s="20">
        <v>3703620</v>
      </c>
      <c r="J14" s="20">
        <v>977811</v>
      </c>
      <c r="K14" s="20">
        <v>0</v>
      </c>
      <c r="L14" s="20">
        <v>4642275</v>
      </c>
      <c r="M14" s="20">
        <f t="shared" si="0"/>
        <v>49675988</v>
      </c>
      <c r="N14" s="21">
        <v>1658936</v>
      </c>
      <c r="O14" s="22">
        <f t="shared" si="1"/>
        <v>51334924</v>
      </c>
    </row>
    <row r="15" spans="1:15" ht="12.75" customHeight="1">
      <c r="A15" s="1" t="s">
        <v>27</v>
      </c>
      <c r="B15" s="20">
        <v>34669756</v>
      </c>
      <c r="C15" s="20">
        <v>441148</v>
      </c>
      <c r="D15" s="20">
        <v>1213473</v>
      </c>
      <c r="E15" s="20">
        <v>3588644</v>
      </c>
      <c r="F15" s="20">
        <v>7162092</v>
      </c>
      <c r="G15" s="20">
        <v>7051380</v>
      </c>
      <c r="H15" s="20">
        <v>6469618</v>
      </c>
      <c r="I15" s="20">
        <v>9276058</v>
      </c>
      <c r="J15" s="20">
        <v>621478</v>
      </c>
      <c r="K15" s="20">
        <v>0</v>
      </c>
      <c r="L15" s="20">
        <v>11221544</v>
      </c>
      <c r="M15" s="20">
        <f t="shared" si="0"/>
        <v>81715191</v>
      </c>
      <c r="N15" s="21">
        <v>3110185</v>
      </c>
      <c r="O15" s="22">
        <f t="shared" si="1"/>
        <v>84825376</v>
      </c>
    </row>
    <row r="16" spans="1:15" ht="12.75" customHeight="1">
      <c r="A16" s="1" t="s">
        <v>28</v>
      </c>
      <c r="B16" s="20">
        <v>39352783</v>
      </c>
      <c r="C16" s="20">
        <v>429420</v>
      </c>
      <c r="D16" s="20">
        <v>7648045</v>
      </c>
      <c r="E16" s="20">
        <v>9246301</v>
      </c>
      <c r="F16" s="20">
        <v>10168548</v>
      </c>
      <c r="G16" s="20">
        <v>8716140</v>
      </c>
      <c r="H16" s="20">
        <v>10942440</v>
      </c>
      <c r="I16" s="20">
        <v>7570806</v>
      </c>
      <c r="J16" s="20">
        <v>15795634</v>
      </c>
      <c r="K16" s="20">
        <v>0</v>
      </c>
      <c r="L16" s="20">
        <v>17359744</v>
      </c>
      <c r="M16" s="20">
        <f t="shared" si="0"/>
        <v>127229861</v>
      </c>
      <c r="N16" s="21">
        <v>4403996</v>
      </c>
      <c r="O16" s="22">
        <f t="shared" si="1"/>
        <v>131633857</v>
      </c>
    </row>
    <row r="17" spans="1:15" ht="12.75" customHeight="1">
      <c r="A17" s="1" t="s">
        <v>29</v>
      </c>
      <c r="B17" s="20">
        <v>38915574</v>
      </c>
      <c r="C17" s="20">
        <v>636429</v>
      </c>
      <c r="D17" s="20">
        <v>2842772</v>
      </c>
      <c r="E17" s="20">
        <v>5419414</v>
      </c>
      <c r="F17" s="20">
        <v>8232717</v>
      </c>
      <c r="G17" s="20">
        <v>5993755</v>
      </c>
      <c r="H17" s="20">
        <v>6153814</v>
      </c>
      <c r="I17" s="20">
        <v>6654312</v>
      </c>
      <c r="J17" s="20">
        <v>813840</v>
      </c>
      <c r="K17" s="20">
        <v>0</v>
      </c>
      <c r="L17" s="20">
        <v>12698712</v>
      </c>
      <c r="M17" s="20">
        <f t="shared" si="0"/>
        <v>88361339</v>
      </c>
      <c r="N17" s="21">
        <v>940240</v>
      </c>
      <c r="O17" s="22">
        <f t="shared" si="1"/>
        <v>89301579</v>
      </c>
    </row>
    <row r="18" spans="1:15" ht="12.75" customHeight="1">
      <c r="A18" s="1" t="s">
        <v>48</v>
      </c>
      <c r="B18" s="29">
        <v>54952197</v>
      </c>
      <c r="C18" s="20">
        <v>3794118</v>
      </c>
      <c r="D18" s="20">
        <v>2575124</v>
      </c>
      <c r="E18" s="20">
        <v>10395162</v>
      </c>
      <c r="F18" s="20">
        <v>12536055</v>
      </c>
      <c r="G18" s="20">
        <v>23318694</v>
      </c>
      <c r="H18" s="20">
        <v>15500026</v>
      </c>
      <c r="I18" s="20">
        <v>0</v>
      </c>
      <c r="J18" s="20">
        <v>4188015</v>
      </c>
      <c r="K18" s="20">
        <v>0</v>
      </c>
      <c r="L18" s="20">
        <f>15838980</f>
        <v>15838980</v>
      </c>
      <c r="M18" s="20">
        <f>SUM(B18:L18)</f>
        <v>143098371</v>
      </c>
      <c r="N18" s="21">
        <v>1542803</v>
      </c>
      <c r="O18" s="22">
        <f>+M18+N18</f>
        <v>144641174</v>
      </c>
    </row>
    <row r="19" spans="1:15" ht="12.75" customHeight="1">
      <c r="A19" s="1" t="s">
        <v>30</v>
      </c>
      <c r="B19" s="20">
        <v>209965497</v>
      </c>
      <c r="C19" s="20">
        <v>150882317</v>
      </c>
      <c r="D19" s="20">
        <v>90239113</v>
      </c>
      <c r="E19" s="20">
        <v>51414841</v>
      </c>
      <c r="F19" s="20">
        <v>32699959</v>
      </c>
      <c r="G19" s="20">
        <v>22567891</v>
      </c>
      <c r="H19" s="20">
        <v>42716652</v>
      </c>
      <c r="I19" s="20">
        <v>72470818</v>
      </c>
      <c r="J19" s="20">
        <v>20370000</v>
      </c>
      <c r="K19" s="20">
        <v>0</v>
      </c>
      <c r="L19" s="20">
        <f>255281321+468498432</f>
        <v>723779753</v>
      </c>
      <c r="M19" s="20">
        <f t="shared" si="0"/>
        <v>1417106841</v>
      </c>
      <c r="N19" s="21">
        <v>20883475</v>
      </c>
      <c r="O19" s="22">
        <f t="shared" si="1"/>
        <v>1437990316</v>
      </c>
    </row>
    <row r="20" spans="1:15" ht="12.75" customHeight="1">
      <c r="A20" s="1" t="s">
        <v>31</v>
      </c>
      <c r="B20" s="20">
        <v>119620539</v>
      </c>
      <c r="C20" s="20">
        <v>16824621</v>
      </c>
      <c r="D20" s="20">
        <v>16911601</v>
      </c>
      <c r="E20" s="20">
        <v>24715986</v>
      </c>
      <c r="F20" s="20">
        <v>15375249</v>
      </c>
      <c r="G20" s="20">
        <v>30570877</v>
      </c>
      <c r="H20" s="20">
        <v>17865099</v>
      </c>
      <c r="I20" s="20">
        <v>13733445</v>
      </c>
      <c r="J20" s="20">
        <v>5530000</v>
      </c>
      <c r="K20" s="20">
        <v>0</v>
      </c>
      <c r="L20" s="20">
        <v>24303715</v>
      </c>
      <c r="M20" s="20">
        <f t="shared" si="0"/>
        <v>285451132</v>
      </c>
      <c r="N20" s="21">
        <v>2163621</v>
      </c>
      <c r="O20" s="22">
        <f t="shared" si="1"/>
        <v>287614753</v>
      </c>
    </row>
    <row r="21" spans="1:15" ht="12.75" customHeight="1">
      <c r="A21" s="1" t="s">
        <v>32</v>
      </c>
      <c r="B21" s="20">
        <v>52612613</v>
      </c>
      <c r="C21" s="20">
        <v>31008835</v>
      </c>
      <c r="D21" s="20">
        <v>2441301</v>
      </c>
      <c r="E21" s="20">
        <v>7523372</v>
      </c>
      <c r="F21" s="20">
        <v>9320396</v>
      </c>
      <c r="G21" s="20">
        <v>8987817</v>
      </c>
      <c r="H21" s="20">
        <v>10362616</v>
      </c>
      <c r="I21" s="20">
        <v>8215182</v>
      </c>
      <c r="J21" s="20">
        <v>4741000</v>
      </c>
      <c r="K21" s="20">
        <v>0</v>
      </c>
      <c r="L21" s="20">
        <v>8092683</v>
      </c>
      <c r="M21" s="20">
        <f t="shared" si="0"/>
        <v>143305815</v>
      </c>
      <c r="N21" s="21">
        <v>1606952</v>
      </c>
      <c r="O21" s="22">
        <f t="shared" si="1"/>
        <v>144912767</v>
      </c>
    </row>
    <row r="22" spans="1:15" ht="12.75" customHeight="1">
      <c r="A22" s="1" t="s">
        <v>33</v>
      </c>
      <c r="B22" s="20">
        <v>72758959</v>
      </c>
      <c r="C22" s="20">
        <v>8666063</v>
      </c>
      <c r="D22" s="20">
        <v>13498700</v>
      </c>
      <c r="E22" s="20">
        <v>16113758</v>
      </c>
      <c r="F22" s="20">
        <v>9984005</v>
      </c>
      <c r="G22" s="20">
        <v>12032095</v>
      </c>
      <c r="H22" s="20">
        <v>10183551</v>
      </c>
      <c r="I22" s="20">
        <v>10180212</v>
      </c>
      <c r="J22" s="20">
        <v>4449000</v>
      </c>
      <c r="K22" s="20">
        <v>5206798</v>
      </c>
      <c r="L22" s="20">
        <v>17036229</v>
      </c>
      <c r="M22" s="20">
        <f t="shared" si="0"/>
        <v>180109370</v>
      </c>
      <c r="N22" s="21">
        <v>3524499</v>
      </c>
      <c r="O22" s="22">
        <f t="shared" si="1"/>
        <v>183633869</v>
      </c>
    </row>
    <row r="23" spans="1:15" ht="12.75" customHeight="1">
      <c r="A23" s="1" t="s">
        <v>34</v>
      </c>
      <c r="B23" s="20">
        <v>0</v>
      </c>
      <c r="C23" s="20">
        <v>122604</v>
      </c>
      <c r="D23" s="20">
        <v>22166110</v>
      </c>
      <c r="E23" s="20">
        <v>7290458</v>
      </c>
      <c r="F23" s="20">
        <v>2699101</v>
      </c>
      <c r="G23" s="20">
        <v>4271489</v>
      </c>
      <c r="H23" s="20">
        <v>1132536</v>
      </c>
      <c r="I23" s="20">
        <v>6324331</v>
      </c>
      <c r="J23" s="20">
        <v>4900</v>
      </c>
      <c r="K23" s="20">
        <v>25536836</v>
      </c>
      <c r="L23" s="20">
        <v>2286107</v>
      </c>
      <c r="M23" s="20">
        <f t="shared" si="0"/>
        <v>71834472</v>
      </c>
      <c r="N23" s="21">
        <v>1704101</v>
      </c>
      <c r="O23" s="22">
        <f t="shared" si="1"/>
        <v>73538573</v>
      </c>
    </row>
    <row r="24" spans="1:15" ht="12.75" customHeight="1" thickBot="1">
      <c r="A24" s="4" t="s">
        <v>43</v>
      </c>
      <c r="B24" s="23">
        <f aca="true" t="shared" si="2" ref="B24:L24">SUM(B10:B23)</f>
        <v>761083971</v>
      </c>
      <c r="C24" s="23">
        <f t="shared" si="2"/>
        <v>227172069</v>
      </c>
      <c r="D24" s="23">
        <f t="shared" si="2"/>
        <v>174387169</v>
      </c>
      <c r="E24" s="23">
        <f t="shared" si="2"/>
        <v>170153313</v>
      </c>
      <c r="F24" s="23">
        <f t="shared" si="2"/>
        <v>137528608</v>
      </c>
      <c r="G24" s="23">
        <f t="shared" si="2"/>
        <v>157276474</v>
      </c>
      <c r="H24" s="23">
        <f t="shared" si="2"/>
        <v>150508770</v>
      </c>
      <c r="I24" s="23">
        <f t="shared" si="2"/>
        <v>155285530</v>
      </c>
      <c r="J24" s="23">
        <f t="shared" si="2"/>
        <v>69410563</v>
      </c>
      <c r="K24" s="23">
        <f t="shared" si="2"/>
        <v>30913032</v>
      </c>
      <c r="L24" s="23">
        <f t="shared" si="2"/>
        <v>873758609</v>
      </c>
      <c r="M24" s="23">
        <f t="shared" si="0"/>
        <v>2907478108</v>
      </c>
      <c r="N24" s="24">
        <f>SUM(N10:N23)</f>
        <v>44716912</v>
      </c>
      <c r="O24" s="25">
        <f t="shared" si="1"/>
        <v>2952195020</v>
      </c>
    </row>
    <row r="25" spans="1:13" ht="12.75" customHeight="1" thickTop="1">
      <c r="A25" s="1" t="s">
        <v>35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M25" s="26"/>
    </row>
    <row r="26" spans="1:13" ht="12.75" customHeight="1">
      <c r="A26" s="2"/>
      <c r="B26" s="26"/>
      <c r="C26" s="26"/>
      <c r="D26" s="26"/>
      <c r="E26" s="26"/>
      <c r="F26" s="26"/>
      <c r="G26" s="26"/>
      <c r="H26" s="26"/>
      <c r="I26" s="26"/>
      <c r="J26" s="26"/>
      <c r="K26" s="26"/>
      <c r="M26" s="26"/>
    </row>
    <row r="27" ht="12.75" customHeight="1">
      <c r="M27" s="27"/>
    </row>
    <row r="28" ht="12.75" customHeight="1">
      <c r="A28" s="28"/>
    </row>
    <row r="29" spans="1:14" ht="12.75" customHeight="1">
      <c r="A29" s="2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 customHeight="1">
      <c r="A30" s="2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 customHeight="1">
      <c r="A31" s="2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 customHeight="1">
      <c r="A32" s="2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 customHeight="1">
      <c r="A33" s="2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 customHeight="1">
      <c r="A34" s="2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 customHeight="1">
      <c r="A35" s="2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 customHeight="1">
      <c r="A36" s="2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 customHeight="1">
      <c r="A37" s="2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 customHeight="1">
      <c r="A38" s="2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 customHeight="1">
      <c r="A39" s="2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 customHeight="1">
      <c r="A40" s="2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 customHeight="1">
      <c r="A41" s="2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</sheetData>
  <printOptions/>
  <pageMargins left="0.7" right="0.25" top="0.77" bottom="0.25" header="0.75" footer="0.27"/>
  <pageSetup fitToHeight="1" fitToWidth="1" horizontalDpi="300" verticalDpi="300" orientation="landscape" scale="96" r:id="rId1"/>
  <rowBreaks count="1" manualBreakCount="1">
    <brk id="5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Teala Sipes</dc:creator>
  <cp:keywords/>
  <dc:description/>
  <cp:lastModifiedBy>Connie Lockwood</cp:lastModifiedBy>
  <cp:lastPrinted>2006-06-05T16:16:18Z</cp:lastPrinted>
  <dcterms:created xsi:type="dcterms:W3CDTF">2003-06-19T21:50:06Z</dcterms:created>
  <dcterms:modified xsi:type="dcterms:W3CDTF">2007-12-17T16:29:49Z</dcterms:modified>
  <cp:category/>
  <cp:version/>
  <cp:contentType/>
  <cp:contentStatus/>
</cp:coreProperties>
</file>