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77 - In and Out state UG " sheetId="1" r:id="rId1"/>
  </sheets>
  <definedNames>
    <definedName name="_xlnm.Print_Area" localSheetId="0">'Table 77 - In and Out state UG '!$A$1:$M$106</definedName>
  </definedNames>
  <calcPr calcId="125725"/>
</workbook>
</file>

<file path=xl/calcChain.xml><?xml version="1.0" encoding="utf-8"?>
<calcChain xmlns="http://schemas.openxmlformats.org/spreadsheetml/2006/main">
  <c r="H98" i="1"/>
  <c r="H97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4"/>
  <c r="H23"/>
  <c r="H22"/>
  <c r="H21"/>
  <c r="H20"/>
  <c r="H19"/>
  <c r="H18"/>
  <c r="H17"/>
  <c r="H16"/>
  <c r="H15"/>
  <c r="H14"/>
  <c r="H13"/>
  <c r="H12"/>
  <c r="H93" l="1"/>
  <c r="K47"/>
  <c r="J69"/>
  <c r="K69"/>
  <c r="L69"/>
  <c r="J70"/>
  <c r="K70"/>
  <c r="J71"/>
  <c r="K71"/>
  <c r="L71"/>
  <c r="J72"/>
  <c r="K72"/>
  <c r="J73"/>
  <c r="K73"/>
  <c r="L73"/>
  <c r="J74"/>
  <c r="K74"/>
  <c r="J75"/>
  <c r="K75"/>
  <c r="L75"/>
  <c r="J76"/>
  <c r="K76"/>
  <c r="J77"/>
  <c r="K77"/>
  <c r="L77"/>
  <c r="J78"/>
  <c r="K78"/>
  <c r="J79"/>
  <c r="K79"/>
  <c r="L79"/>
  <c r="J80"/>
  <c r="K80"/>
  <c r="J81"/>
  <c r="K81"/>
  <c r="L81"/>
  <c r="J82"/>
  <c r="K82"/>
  <c r="J83"/>
  <c r="K83"/>
  <c r="L83"/>
  <c r="J84"/>
  <c r="K84"/>
  <c r="J85"/>
  <c r="K85"/>
  <c r="L85"/>
  <c r="J86"/>
  <c r="K86"/>
  <c r="J87"/>
  <c r="K87"/>
  <c r="L87"/>
  <c r="J88"/>
  <c r="K88"/>
  <c r="J89"/>
  <c r="K89"/>
  <c r="L89"/>
  <c r="J90"/>
  <c r="K90"/>
  <c r="J91"/>
  <c r="K91"/>
  <c r="L91"/>
  <c r="J92"/>
  <c r="K92"/>
  <c r="F25"/>
  <c r="D25"/>
  <c r="D50"/>
  <c r="F50"/>
  <c r="B50"/>
  <c r="B25"/>
  <c r="J34"/>
  <c r="K34"/>
  <c r="J21"/>
  <c r="K21"/>
  <c r="L21"/>
  <c r="J12"/>
  <c r="K12"/>
  <c r="J13"/>
  <c r="K13"/>
  <c r="L13"/>
  <c r="J14"/>
  <c r="K14"/>
  <c r="J17"/>
  <c r="K17"/>
  <c r="L17"/>
  <c r="J18"/>
  <c r="K18"/>
  <c r="J19"/>
  <c r="K19"/>
  <c r="L19"/>
  <c r="J15"/>
  <c r="K15"/>
  <c r="J20"/>
  <c r="K20"/>
  <c r="L20"/>
  <c r="J22"/>
  <c r="K22"/>
  <c r="J23"/>
  <c r="K23"/>
  <c r="L23"/>
  <c r="J16"/>
  <c r="K16"/>
  <c r="J24"/>
  <c r="K24"/>
  <c r="L24"/>
  <c r="J29"/>
  <c r="K29"/>
  <c r="L29"/>
  <c r="J30"/>
  <c r="K30"/>
  <c r="J31"/>
  <c r="K31"/>
  <c r="L31"/>
  <c r="J32"/>
  <c r="K32"/>
  <c r="J33"/>
  <c r="K33"/>
  <c r="L33"/>
  <c r="J35"/>
  <c r="K35"/>
  <c r="J36"/>
  <c r="K36"/>
  <c r="L36"/>
  <c r="J37"/>
  <c r="K37"/>
  <c r="J38"/>
  <c r="K38"/>
  <c r="L38"/>
  <c r="J39"/>
  <c r="K39"/>
  <c r="J41"/>
  <c r="K41"/>
  <c r="L41"/>
  <c r="J42"/>
  <c r="K42"/>
  <c r="J48"/>
  <c r="K48"/>
  <c r="L48"/>
  <c r="J43"/>
  <c r="K43"/>
  <c r="J44"/>
  <c r="K44"/>
  <c r="L44"/>
  <c r="J45"/>
  <c r="K45"/>
  <c r="J46"/>
  <c r="K46"/>
  <c r="L46"/>
  <c r="J40"/>
  <c r="K40"/>
  <c r="J49"/>
  <c r="K49"/>
  <c r="L49"/>
  <c r="H50"/>
  <c r="J50" s="1"/>
  <c r="F52"/>
  <c r="B93"/>
  <c r="D93"/>
  <c r="F93"/>
  <c r="J97"/>
  <c r="K97"/>
  <c r="J98"/>
  <c r="K98"/>
  <c r="L98"/>
  <c r="B99"/>
  <c r="D99"/>
  <c r="D101" s="1"/>
  <c r="F99"/>
  <c r="F101" s="1"/>
  <c r="F103" s="1"/>
  <c r="B101" l="1"/>
  <c r="M98"/>
  <c r="M91"/>
  <c r="M87"/>
  <c r="M83"/>
  <c r="M79"/>
  <c r="M75"/>
  <c r="M71"/>
  <c r="M89"/>
  <c r="M85"/>
  <c r="M81"/>
  <c r="M77"/>
  <c r="M73"/>
  <c r="M69"/>
  <c r="H25"/>
  <c r="L25" s="1"/>
  <c r="M24"/>
  <c r="M20"/>
  <c r="M17"/>
  <c r="M21"/>
  <c r="M23"/>
  <c r="M19"/>
  <c r="M13"/>
  <c r="D52"/>
  <c r="D103" s="1"/>
  <c r="M46"/>
  <c r="M48"/>
  <c r="M38"/>
  <c r="M33"/>
  <c r="M29"/>
  <c r="M49"/>
  <c r="M44"/>
  <c r="M41"/>
  <c r="M36"/>
  <c r="M31"/>
  <c r="B52"/>
  <c r="B103" s="1"/>
  <c r="K50"/>
  <c r="L50"/>
  <c r="L47"/>
  <c r="J47"/>
  <c r="H99"/>
  <c r="L97"/>
  <c r="M97" s="1"/>
  <c r="L40"/>
  <c r="M40" s="1"/>
  <c r="L45"/>
  <c r="M45" s="1"/>
  <c r="L43"/>
  <c r="M43" s="1"/>
  <c r="L42"/>
  <c r="M42" s="1"/>
  <c r="L39"/>
  <c r="M39" s="1"/>
  <c r="L37"/>
  <c r="M37" s="1"/>
  <c r="L35"/>
  <c r="M35" s="1"/>
  <c r="L32"/>
  <c r="M32" s="1"/>
  <c r="L30"/>
  <c r="M30" s="1"/>
  <c r="J25"/>
  <c r="L16"/>
  <c r="M16" s="1"/>
  <c r="L22"/>
  <c r="M22" s="1"/>
  <c r="L15"/>
  <c r="M15" s="1"/>
  <c r="L18"/>
  <c r="M18" s="1"/>
  <c r="L14"/>
  <c r="M14" s="1"/>
  <c r="L12"/>
  <c r="M12" s="1"/>
  <c r="L34"/>
  <c r="M34" s="1"/>
  <c r="L92"/>
  <c r="M92" s="1"/>
  <c r="L90"/>
  <c r="M90" s="1"/>
  <c r="L88"/>
  <c r="M88" s="1"/>
  <c r="L86"/>
  <c r="M86" s="1"/>
  <c r="L84"/>
  <c r="M84" s="1"/>
  <c r="L82"/>
  <c r="M82" s="1"/>
  <c r="L80"/>
  <c r="M80" s="1"/>
  <c r="L78"/>
  <c r="M78" s="1"/>
  <c r="L76"/>
  <c r="M76" s="1"/>
  <c r="L74"/>
  <c r="M74" s="1"/>
  <c r="L72"/>
  <c r="M72" s="1"/>
  <c r="L70"/>
  <c r="M70" s="1"/>
  <c r="H52" l="1"/>
  <c r="L52" s="1"/>
  <c r="M25"/>
  <c r="K25"/>
  <c r="M50"/>
  <c r="K93"/>
  <c r="H101"/>
  <c r="J93"/>
  <c r="L93"/>
  <c r="K99"/>
  <c r="J99"/>
  <c r="L99"/>
  <c r="K52"/>
  <c r="J52"/>
  <c r="M47"/>
  <c r="M93" l="1"/>
  <c r="M52"/>
  <c r="K101"/>
  <c r="H103"/>
  <c r="J101"/>
  <c r="L101"/>
  <c r="M99"/>
  <c r="M101" l="1"/>
  <c r="L103"/>
  <c r="J103"/>
  <c r="K103"/>
  <c r="M103" l="1"/>
</calcChain>
</file>

<file path=xl/sharedStrings.xml><?xml version="1.0" encoding="utf-8"?>
<sst xmlns="http://schemas.openxmlformats.org/spreadsheetml/2006/main" count="141" uniqueCount="94">
  <si>
    <t xml:space="preserve">           STUDENT HEADCOUNT</t>
  </si>
  <si>
    <t xml:space="preserve">           PERCENT BREAKDOWN</t>
  </si>
  <si>
    <t>OUT-OF-STATE</t>
  </si>
  <si>
    <t>IN-STATE</t>
  </si>
  <si>
    <t>ATTENDING</t>
  </si>
  <si>
    <t xml:space="preserve"> </t>
  </si>
  <si>
    <t xml:space="preserve">TOTAL </t>
  </si>
  <si>
    <t>MISSOURI</t>
  </si>
  <si>
    <t>OTHER</t>
  </si>
  <si>
    <t>UNDER-</t>
  </si>
  <si>
    <t>INSTITUTION</t>
  </si>
  <si>
    <t>STUDENTS</t>
  </si>
  <si>
    <t>INSTITUTIONS</t>
  </si>
  <si>
    <t>STUDENTS*</t>
  </si>
  <si>
    <t>GRADUATES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</si>
  <si>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</si>
  <si>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</si>
  <si>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</si>
  <si>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</si>
  <si>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</si>
  <si>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</si>
  <si>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</si>
  <si>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</si>
  <si>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</si>
  <si>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</si>
  <si>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</si>
  <si>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</si>
  <si>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</si>
  <si>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</si>
  <si>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</si>
  <si>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</si>
  <si>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</si>
  <si>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</si>
  <si>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</si>
  <si>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</si>
  <si>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</si>
  <si>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</si>
  <si>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</si>
  <si>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</si>
  <si>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</si>
  <si>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</si>
  <si>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</si>
  <si>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</si>
  <si>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</si>
  <si>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</si>
  <si>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</si>
  <si>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</si>
  <si>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*Other Students category includes students from U. S. territories, foreign students, and students of unknown geographic origin.</t>
  </si>
  <si>
    <t>SOURCE:  DHE07-1, Geographic Origin of Undergraduate Students</t>
  </si>
  <si>
    <t xml:space="preserve">   PERCENT BREAKDOWN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</si>
  <si>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</si>
  <si>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</si>
  <si>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</si>
  <si>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</si>
  <si>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</si>
  <si>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</si>
  <si>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</si>
  <si>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</si>
  <si>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</si>
  <si>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</si>
  <si>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</si>
  <si>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</si>
  <si>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</si>
  <si>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</si>
  <si>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</si>
  <si>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</si>
  <si>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</si>
  <si>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</si>
  <si>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</si>
  <si>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</si>
  <si>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</si>
  <si>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</si>
  <si>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</si>
  <si>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</si>
  <si>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</si>
  <si>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</si>
  <si>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</si>
  <si>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</si>
  <si>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77</t>
  </si>
  <si>
    <t>TABLE 78</t>
  </si>
  <si>
    <t xml:space="preserve">NOTE:  Percentages may not equal 100% due to rounding.  </t>
  </si>
  <si>
    <t>SOURCE:  Enhanced Missouri Student Achievement Study</t>
  </si>
  <si>
    <t>MISSOURI STATE</t>
  </si>
  <si>
    <t>MSU- WEST PLAINS</t>
  </si>
  <si>
    <t>METRO CC - BUS. AND TECH.</t>
  </si>
  <si>
    <t>UCM</t>
  </si>
  <si>
    <t>CENTRAL METHODIST-CLAS</t>
  </si>
  <si>
    <t>CENTRAL METHODIST-GR/EXT</t>
  </si>
  <si>
    <t xml:space="preserve">PERCENT DISTRIBUTION OF IN- AND OUT-OF-STATE UNDERGRADUATE ENROLLMENT AT PRIVATE NOT-FOR-PROFIT (INDEPENDENT) INSTITUTIONS, </t>
  </si>
  <si>
    <t>MISSOURI UNIV. OF SCI. &amp; TECH.</t>
  </si>
  <si>
    <t>ST. LOUIS CC - WILDWOOD</t>
  </si>
  <si>
    <t>PERCENT DISTRIBUTION OF IN- AND OUT-OF-STATE UNDERGRADUATE ENROLLMENT AT PUBLIC INSTITUTIONS, FALL 2008</t>
  </si>
  <si>
    <t>FALL 2008</t>
  </si>
  <si>
    <t>Updated 7-29-10</t>
  </si>
</sst>
</file>

<file path=xl/styles.xml><?xml version="1.0" encoding="utf-8"?>
<styleSheet xmlns="http://schemas.openxmlformats.org/spreadsheetml/2006/main">
  <fonts count="14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62">
    <xf numFmtId="0" fontId="4" fillId="0" borderId="0" xfId="0" applyFont="1" applyAlignment="1"/>
    <xf numFmtId="0" fontId="1" fillId="0" borderId="0" xfId="0" applyNumberFormat="1" applyFont="1" applyFill="1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5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2" fillId="0" borderId="5" xfId="0" applyFont="1" applyFill="1" applyBorder="1" applyAlignment="1"/>
    <xf numFmtId="0" fontId="5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 wrapText="1"/>
    </xf>
    <xf numFmtId="3" fontId="2" fillId="0" borderId="7" xfId="0" applyNumberFormat="1" applyFont="1" applyFill="1" applyBorder="1" applyAlignment="1"/>
    <xf numFmtId="3" fontId="5" fillId="0" borderId="0" xfId="0" applyNumberFormat="1" applyFont="1" applyFill="1" applyAlignment="1"/>
    <xf numFmtId="3" fontId="2" fillId="0" borderId="0" xfId="0" applyNumberFormat="1" applyFont="1" applyFill="1" applyAlignment="1"/>
    <xf numFmtId="3" fontId="5" fillId="0" borderId="8" xfId="0" applyNumberFormat="1" applyFont="1" applyFill="1" applyBorder="1" applyAlignment="1"/>
    <xf numFmtId="0" fontId="1" fillId="0" borderId="0" xfId="0" applyFont="1" applyFill="1" applyAlignment="1"/>
    <xf numFmtId="1" fontId="2" fillId="0" borderId="7" xfId="0" applyNumberFormat="1" applyFont="1" applyFill="1" applyBorder="1" applyAlignment="1"/>
    <xf numFmtId="1" fontId="5" fillId="0" borderId="0" xfId="0" applyNumberFormat="1" applyFont="1" applyFill="1" applyAlignment="1"/>
    <xf numFmtId="9" fontId="5" fillId="0" borderId="8" xfId="0" applyNumberFormat="1" applyFont="1" applyFill="1" applyBorder="1" applyAlignment="1"/>
    <xf numFmtId="9" fontId="5" fillId="0" borderId="0" xfId="0" applyNumberFormat="1" applyFont="1" applyFill="1" applyAlignment="1"/>
    <xf numFmtId="1" fontId="13" fillId="0" borderId="7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2" fillId="0" borderId="7" xfId="0" applyFont="1" applyFill="1" applyBorder="1" applyAlignment="1"/>
    <xf numFmtId="0" fontId="5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5" fillId="0" borderId="7" xfId="0" applyNumberFormat="1" applyFont="1" applyFill="1" applyBorder="1" applyAlignment="1"/>
    <xf numFmtId="0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9" xfId="0" applyNumberFormat="1" applyFont="1" applyFill="1" applyBorder="1" applyAlignment="1"/>
    <xf numFmtId="9" fontId="5" fillId="0" borderId="11" xfId="0" applyNumberFormat="1" applyFont="1" applyFill="1" applyBorder="1" applyAlignment="1"/>
    <xf numFmtId="9" fontId="5" fillId="0" borderId="9" xfId="0" applyNumberFormat="1" applyFont="1" applyFill="1" applyBorder="1" applyAlignment="1"/>
    <xf numFmtId="0" fontId="1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8" fillId="0" borderId="3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8" fillId="0" borderId="1" xfId="0" applyNumberFormat="1" applyFont="1" applyFill="1" applyBorder="1" applyAlignment="1">
      <alignment horizontal="centerContinuous"/>
    </xf>
    <xf numFmtId="0" fontId="5" fillId="0" borderId="8" xfId="0" applyFont="1" applyFill="1" applyBorder="1" applyAlignment="1"/>
    <xf numFmtId="1" fontId="12" fillId="0" borderId="7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left" wrapText="1"/>
    </xf>
    <xf numFmtId="9" fontId="2" fillId="0" borderId="8" xfId="0" applyNumberFormat="1" applyFont="1" applyFill="1" applyBorder="1" applyAlignment="1"/>
    <xf numFmtId="9" fontId="2" fillId="0" borderId="0" xfId="0" applyNumberFormat="1" applyFont="1" applyFill="1" applyAlignment="1"/>
    <xf numFmtId="0" fontId="1" fillId="0" borderId="1" xfId="0" applyNumberFormat="1" applyFont="1" applyFill="1" applyBorder="1" applyAlignment="1"/>
    <xf numFmtId="0" fontId="0" fillId="0" borderId="0" xfId="0" applyFill="1" applyAlignment="1"/>
    <xf numFmtId="3" fontId="1" fillId="0" borderId="12" xfId="0" applyNumberFormat="1" applyFont="1" applyBorder="1" applyAlignment="1"/>
    <xf numFmtId="3" fontId="2" fillId="0" borderId="12" xfId="0" applyNumberFormat="1" applyFont="1" applyFill="1" applyBorder="1" applyAlignment="1"/>
    <xf numFmtId="3" fontId="12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47"/>
  <sheetViews>
    <sheetView tabSelected="1" showOutlineSymbols="0" zoomScaleNormal="100" workbookViewId="0">
      <selection activeCell="B109" sqref="B109"/>
    </sheetView>
  </sheetViews>
  <sheetFormatPr defaultColWidth="15.796875" defaultRowHeight="11.25"/>
  <cols>
    <col min="1" max="1" width="45" style="2" customWidth="1"/>
    <col min="2" max="2" width="12" style="2" customWidth="1"/>
    <col min="3" max="3" width="5.19921875" style="2" customWidth="1"/>
    <col min="4" max="4" width="17.796875" style="2" customWidth="1"/>
    <col min="5" max="5" width="5.19921875" style="2" customWidth="1"/>
    <col min="6" max="6" width="14" style="2" customWidth="1"/>
    <col min="7" max="7" width="5.19921875" style="2" customWidth="1"/>
    <col min="8" max="8" width="15.19921875" style="2" customWidth="1"/>
    <col min="9" max="9" width="5.19921875" style="2" customWidth="1"/>
    <col min="10" max="10" width="13" style="2" customWidth="1"/>
    <col min="11" max="11" width="17.796875" style="2" customWidth="1"/>
    <col min="12" max="12" width="14" style="2" customWidth="1"/>
    <col min="13" max="13" width="15.19921875" style="2" customWidth="1"/>
    <col min="14" max="16384" width="15.796875" style="2"/>
  </cols>
  <sheetData>
    <row r="1" spans="1:13" ht="12.75" customHeight="1">
      <c r="A1" s="1" t="s">
        <v>78</v>
      </c>
    </row>
    <row r="2" spans="1:13" ht="12.75" customHeight="1">
      <c r="A2" s="1" t="s">
        <v>91</v>
      </c>
    </row>
    <row r="3" spans="1:13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3"/>
      <c r="M3" s="3"/>
    </row>
    <row r="4" spans="1:13" ht="12.75" customHeight="1" thickTop="1">
      <c r="A4" s="5"/>
      <c r="B4" s="6"/>
      <c r="C4" s="6"/>
      <c r="D4" s="7" t="s">
        <v>0</v>
      </c>
      <c r="E4" s="7"/>
      <c r="F4" s="7"/>
      <c r="G4" s="7"/>
      <c r="H4" s="7"/>
      <c r="I4" s="7"/>
      <c r="J4" s="8"/>
      <c r="K4" s="7" t="s">
        <v>1</v>
      </c>
      <c r="L4" s="7"/>
      <c r="M4" s="7"/>
    </row>
    <row r="5" spans="1:13" ht="12.75" customHeight="1">
      <c r="B5" s="9"/>
      <c r="C5" s="9"/>
      <c r="D5" s="10" t="s">
        <v>2</v>
      </c>
      <c r="E5" s="10"/>
      <c r="F5" s="11"/>
      <c r="G5" s="11"/>
      <c r="H5" s="12"/>
      <c r="I5" s="12"/>
      <c r="J5" s="13"/>
      <c r="K5" s="10" t="s">
        <v>2</v>
      </c>
      <c r="L5" s="11"/>
      <c r="M5" s="11"/>
    </row>
    <row r="6" spans="1:13" ht="12.75" customHeight="1">
      <c r="B6" s="14" t="s">
        <v>3</v>
      </c>
      <c r="C6" s="14"/>
      <c r="D6" s="15" t="s">
        <v>4</v>
      </c>
      <c r="E6" s="15"/>
      <c r="F6" s="15" t="s">
        <v>5</v>
      </c>
      <c r="G6" s="15"/>
      <c r="H6" s="16" t="s">
        <v>6</v>
      </c>
      <c r="I6" s="16"/>
      <c r="J6" s="17" t="s">
        <v>3</v>
      </c>
      <c r="K6" s="15" t="s">
        <v>4</v>
      </c>
      <c r="L6" s="15" t="s">
        <v>5</v>
      </c>
      <c r="M6" s="15" t="s">
        <v>6</v>
      </c>
    </row>
    <row r="7" spans="1:13" ht="12.75" customHeight="1">
      <c r="B7" s="14" t="s">
        <v>7</v>
      </c>
      <c r="C7" s="14"/>
      <c r="D7" s="15" t="s">
        <v>7</v>
      </c>
      <c r="E7" s="15"/>
      <c r="F7" s="15" t="s">
        <v>8</v>
      </c>
      <c r="G7" s="15"/>
      <c r="H7" s="16" t="s">
        <v>9</v>
      </c>
      <c r="I7" s="16"/>
      <c r="J7" s="17" t="s">
        <v>7</v>
      </c>
      <c r="K7" s="15" t="s">
        <v>7</v>
      </c>
      <c r="L7" s="15" t="s">
        <v>8</v>
      </c>
      <c r="M7" s="15" t="s">
        <v>9</v>
      </c>
    </row>
    <row r="8" spans="1:13" ht="12.75" customHeight="1">
      <c r="A8" s="3" t="s">
        <v>10</v>
      </c>
      <c r="B8" s="14" t="s">
        <v>11</v>
      </c>
      <c r="C8" s="14"/>
      <c r="D8" s="16" t="s">
        <v>12</v>
      </c>
      <c r="E8" s="16"/>
      <c r="F8" s="16" t="s">
        <v>13</v>
      </c>
      <c r="G8" s="16"/>
      <c r="H8" s="16" t="s">
        <v>14</v>
      </c>
      <c r="I8" s="16"/>
      <c r="J8" s="18" t="s">
        <v>11</v>
      </c>
      <c r="K8" s="16" t="s">
        <v>12</v>
      </c>
      <c r="L8" s="16" t="s">
        <v>13</v>
      </c>
      <c r="M8" s="16" t="s">
        <v>14</v>
      </c>
    </row>
    <row r="9" spans="1:13" ht="12.75" customHeight="1">
      <c r="A9" s="11"/>
      <c r="B9" s="9"/>
      <c r="C9" s="9"/>
      <c r="D9" s="11"/>
      <c r="E9" s="11"/>
      <c r="F9" s="11"/>
      <c r="G9" s="11"/>
      <c r="H9" s="12"/>
      <c r="I9" s="12"/>
      <c r="J9" s="13"/>
      <c r="K9" s="11"/>
      <c r="L9" s="11"/>
      <c r="M9" s="11"/>
    </row>
    <row r="10" spans="1:13" ht="15" customHeight="1">
      <c r="A10" s="61" t="s">
        <v>15</v>
      </c>
      <c r="B10" s="20"/>
      <c r="C10" s="20"/>
      <c r="D10" s="21"/>
      <c r="E10" s="21"/>
      <c r="F10" s="21"/>
      <c r="G10" s="21"/>
      <c r="H10" s="22"/>
      <c r="I10" s="22"/>
      <c r="J10" s="23"/>
      <c r="K10" s="21"/>
      <c r="L10" s="21"/>
      <c r="M10" s="21"/>
    </row>
    <row r="11" spans="1:13" ht="12.75" customHeight="1">
      <c r="A11" s="19"/>
      <c r="B11" s="20"/>
      <c r="C11" s="20"/>
      <c r="D11" s="21"/>
      <c r="E11" s="21"/>
      <c r="F11" s="21"/>
      <c r="G11" s="21"/>
      <c r="H11" s="22"/>
      <c r="I11" s="22"/>
      <c r="J11" s="23"/>
      <c r="K11" s="21"/>
      <c r="L11" s="21"/>
      <c r="M11" s="21"/>
    </row>
    <row r="12" spans="1:13" ht="12.75" customHeight="1">
      <c r="A12" s="24" t="s">
        <v>16</v>
      </c>
      <c r="B12" s="57">
        <v>1658</v>
      </c>
      <c r="C12" s="25"/>
      <c r="D12" s="21">
        <v>0</v>
      </c>
      <c r="E12" s="26"/>
      <c r="F12" s="26">
        <v>196</v>
      </c>
      <c r="G12" s="26"/>
      <c r="H12" s="22">
        <f t="shared" ref="H12:H25" si="0">SUM(B12+D12+F12)</f>
        <v>1854</v>
      </c>
      <c r="I12" s="22"/>
      <c r="J12" s="27">
        <f t="shared" ref="J12:J25" si="1">B12/H12</f>
        <v>0.89428263214670978</v>
      </c>
      <c r="K12" s="28">
        <f t="shared" ref="K12:K25" si="2">D12/H12</f>
        <v>0</v>
      </c>
      <c r="L12" s="28">
        <f t="shared" ref="L12:L25" si="3">F12/H12</f>
        <v>0.10571736785329018</v>
      </c>
      <c r="M12" s="28">
        <f t="shared" ref="M12:M25" si="4">SUM(J12:L12)</f>
        <v>1</v>
      </c>
    </row>
    <row r="13" spans="1:13" ht="12.75" customHeight="1">
      <c r="A13" s="24" t="s">
        <v>17</v>
      </c>
      <c r="B13" s="57">
        <v>2403</v>
      </c>
      <c r="C13" s="25"/>
      <c r="D13" s="21">
        <v>0</v>
      </c>
      <c r="E13" s="26"/>
      <c r="F13" s="26">
        <v>533</v>
      </c>
      <c r="G13" s="26"/>
      <c r="H13" s="22">
        <f t="shared" si="0"/>
        <v>2936</v>
      </c>
      <c r="I13" s="22"/>
      <c r="J13" s="27">
        <f t="shared" si="1"/>
        <v>0.81846049046321523</v>
      </c>
      <c r="K13" s="28">
        <f t="shared" si="2"/>
        <v>0</v>
      </c>
      <c r="L13" s="28">
        <f t="shared" si="3"/>
        <v>0.18153950953678474</v>
      </c>
      <c r="M13" s="28">
        <f t="shared" si="4"/>
        <v>1</v>
      </c>
    </row>
    <row r="14" spans="1:13" ht="12.75" customHeight="1">
      <c r="A14" s="24" t="s">
        <v>18</v>
      </c>
      <c r="B14" s="57">
        <v>3845</v>
      </c>
      <c r="C14" s="25"/>
      <c r="D14" s="21">
        <v>669</v>
      </c>
      <c r="E14" s="26"/>
      <c r="F14" s="26">
        <v>705</v>
      </c>
      <c r="G14" s="26"/>
      <c r="H14" s="22">
        <f t="shared" si="0"/>
        <v>5219</v>
      </c>
      <c r="I14" s="22"/>
      <c r="J14" s="27">
        <f t="shared" si="1"/>
        <v>0.73673117455451231</v>
      </c>
      <c r="K14" s="28">
        <f t="shared" si="2"/>
        <v>0.12818547614485534</v>
      </c>
      <c r="L14" s="28">
        <f t="shared" si="3"/>
        <v>0.13508334930063232</v>
      </c>
      <c r="M14" s="28">
        <f t="shared" si="4"/>
        <v>1</v>
      </c>
    </row>
    <row r="15" spans="1:13" ht="12.75" customHeight="1">
      <c r="A15" s="24" t="s">
        <v>82</v>
      </c>
      <c r="B15" s="57">
        <v>14771</v>
      </c>
      <c r="C15" s="25"/>
      <c r="D15" s="21">
        <v>1138</v>
      </c>
      <c r="E15" s="26"/>
      <c r="F15" s="26">
        <v>364</v>
      </c>
      <c r="G15" s="26"/>
      <c r="H15" s="22">
        <f t="shared" si="0"/>
        <v>16273</v>
      </c>
      <c r="I15" s="22"/>
      <c r="J15" s="27">
        <f t="shared" si="1"/>
        <v>0.90769987095188354</v>
      </c>
      <c r="K15" s="28">
        <f>D15/H15</f>
        <v>6.9931788852700794E-2</v>
      </c>
      <c r="L15" s="28">
        <f>F15/H15</f>
        <v>2.2368340195415719E-2</v>
      </c>
      <c r="M15" s="28">
        <f>SUM(J15:L15)</f>
        <v>1</v>
      </c>
    </row>
    <row r="16" spans="1:13" ht="12.75" customHeight="1">
      <c r="A16" s="24" t="s">
        <v>89</v>
      </c>
      <c r="B16" s="57">
        <v>3851</v>
      </c>
      <c r="C16" s="20"/>
      <c r="D16" s="21">
        <v>928</v>
      </c>
      <c r="E16" s="26"/>
      <c r="F16" s="26">
        <v>132</v>
      </c>
      <c r="G16" s="26"/>
      <c r="H16" s="22">
        <f>SUM(B16+D16+F16)</f>
        <v>4911</v>
      </c>
      <c r="I16" s="22"/>
      <c r="J16" s="27">
        <f>B16/H16</f>
        <v>0.78415801262472007</v>
      </c>
      <c r="K16" s="28">
        <f>D16/H16</f>
        <v>0.18896355121156588</v>
      </c>
      <c r="L16" s="28">
        <f>F16/H16</f>
        <v>2.687843616371411E-2</v>
      </c>
      <c r="M16" s="28">
        <f>SUM(J16:L16)</f>
        <v>1.0000000000000002</v>
      </c>
    </row>
    <row r="17" spans="1:13" ht="12.75" customHeight="1">
      <c r="A17" s="24" t="s">
        <v>19</v>
      </c>
      <c r="B17" s="57">
        <v>5029</v>
      </c>
      <c r="C17" s="25"/>
      <c r="D17" s="21">
        <v>407</v>
      </c>
      <c r="E17" s="26"/>
      <c r="F17" s="26">
        <v>7</v>
      </c>
      <c r="G17" s="26"/>
      <c r="H17" s="22">
        <f t="shared" si="0"/>
        <v>5443</v>
      </c>
      <c r="I17" s="22"/>
      <c r="J17" s="27">
        <f t="shared" si="1"/>
        <v>0.92393900422561093</v>
      </c>
      <c r="K17" s="28">
        <f t="shared" si="2"/>
        <v>7.4774940290281089E-2</v>
      </c>
      <c r="L17" s="28">
        <f t="shared" si="3"/>
        <v>1.2860554841080288E-3</v>
      </c>
      <c r="M17" s="28">
        <f t="shared" si="4"/>
        <v>1</v>
      </c>
    </row>
    <row r="18" spans="1:13" ht="12.75" customHeight="1">
      <c r="A18" s="24" t="s">
        <v>20</v>
      </c>
      <c r="B18" s="57">
        <v>4170</v>
      </c>
      <c r="C18" s="25"/>
      <c r="D18" s="21">
        <v>1471</v>
      </c>
      <c r="E18" s="26"/>
      <c r="F18" s="26">
        <v>129</v>
      </c>
      <c r="G18" s="26"/>
      <c r="H18" s="22">
        <f t="shared" si="0"/>
        <v>5770</v>
      </c>
      <c r="I18" s="22"/>
      <c r="J18" s="27">
        <f t="shared" si="1"/>
        <v>0.72270363951473138</v>
      </c>
      <c r="K18" s="28">
        <f t="shared" si="2"/>
        <v>0.25493934142114383</v>
      </c>
      <c r="L18" s="28">
        <f t="shared" si="3"/>
        <v>2.2357019064124784E-2</v>
      </c>
      <c r="M18" s="28">
        <f t="shared" si="4"/>
        <v>1</v>
      </c>
    </row>
    <row r="19" spans="1:13" ht="12.75" customHeight="1">
      <c r="A19" s="24" t="s">
        <v>21</v>
      </c>
      <c r="B19" s="57">
        <v>7948</v>
      </c>
      <c r="C19" s="25"/>
      <c r="D19" s="21">
        <v>1024</v>
      </c>
      <c r="E19" s="26"/>
      <c r="F19" s="26">
        <v>392</v>
      </c>
      <c r="G19" s="26"/>
      <c r="H19" s="22">
        <f t="shared" si="0"/>
        <v>9364</v>
      </c>
      <c r="I19" s="22"/>
      <c r="J19" s="27">
        <f t="shared" si="1"/>
        <v>0.84878257155061942</v>
      </c>
      <c r="K19" s="28">
        <f t="shared" si="2"/>
        <v>0.10935497650576677</v>
      </c>
      <c r="L19" s="28">
        <f t="shared" si="3"/>
        <v>4.1862451943613842E-2</v>
      </c>
      <c r="M19" s="28">
        <f t="shared" si="4"/>
        <v>1</v>
      </c>
    </row>
    <row r="20" spans="1:13" ht="12.75" customHeight="1">
      <c r="A20" s="24" t="s">
        <v>22</v>
      </c>
      <c r="B20" s="57">
        <v>4158</v>
      </c>
      <c r="C20" s="25"/>
      <c r="D20" s="21">
        <v>1058</v>
      </c>
      <c r="E20" s="26"/>
      <c r="F20" s="26">
        <v>354</v>
      </c>
      <c r="G20" s="26"/>
      <c r="H20" s="22">
        <f t="shared" si="0"/>
        <v>5570</v>
      </c>
      <c r="I20" s="22"/>
      <c r="J20" s="27">
        <f t="shared" si="1"/>
        <v>0.7464991023339318</v>
      </c>
      <c r="K20" s="28">
        <f t="shared" si="2"/>
        <v>0.18994614003590665</v>
      </c>
      <c r="L20" s="28">
        <f t="shared" si="3"/>
        <v>6.3554757630161579E-2</v>
      </c>
      <c r="M20" s="28">
        <f t="shared" si="4"/>
        <v>1</v>
      </c>
    </row>
    <row r="21" spans="1:13" ht="12.75" customHeight="1">
      <c r="A21" s="24" t="s">
        <v>85</v>
      </c>
      <c r="B21" s="57">
        <v>7115</v>
      </c>
      <c r="C21" s="25"/>
      <c r="D21" s="21">
        <v>506</v>
      </c>
      <c r="E21" s="26"/>
      <c r="F21" s="60">
        <v>1304</v>
      </c>
      <c r="G21" s="26"/>
      <c r="H21" s="22">
        <f t="shared" si="0"/>
        <v>8925</v>
      </c>
      <c r="I21" s="22"/>
      <c r="J21" s="27">
        <f t="shared" si="1"/>
        <v>0.79719887955182078</v>
      </c>
      <c r="K21" s="28">
        <f>D21/H21</f>
        <v>5.6694677871148458E-2</v>
      </c>
      <c r="L21" s="28">
        <f>F21/H21</f>
        <v>0.14610644257703082</v>
      </c>
      <c r="M21" s="28">
        <f>SUM(J21:L21)</f>
        <v>1</v>
      </c>
    </row>
    <row r="22" spans="1:13" ht="12.75" customHeight="1">
      <c r="A22" s="24" t="s">
        <v>23</v>
      </c>
      <c r="B22" s="57">
        <v>18330</v>
      </c>
      <c r="C22" s="29"/>
      <c r="D22" s="21">
        <v>4257</v>
      </c>
      <c r="E22" s="26"/>
      <c r="F22" s="26">
        <v>393</v>
      </c>
      <c r="G22" s="26"/>
      <c r="H22" s="22">
        <f>SUM(B22+D22+F22)</f>
        <v>22980</v>
      </c>
      <c r="I22" s="22"/>
      <c r="J22" s="27">
        <f t="shared" si="1"/>
        <v>0.79765013054830292</v>
      </c>
      <c r="K22" s="28">
        <f>D22/H22</f>
        <v>0.18524804177545692</v>
      </c>
      <c r="L22" s="28">
        <f t="shared" si="3"/>
        <v>1.710182767624021E-2</v>
      </c>
      <c r="M22" s="28">
        <f t="shared" si="4"/>
        <v>1</v>
      </c>
    </row>
    <row r="23" spans="1:13" ht="12.75" customHeight="1">
      <c r="A23" s="24" t="s">
        <v>24</v>
      </c>
      <c r="B23" s="57">
        <v>7105</v>
      </c>
      <c r="C23" s="29"/>
      <c r="D23" s="21">
        <v>1933</v>
      </c>
      <c r="E23" s="30"/>
      <c r="F23" s="26">
        <v>223</v>
      </c>
      <c r="G23" s="30"/>
      <c r="H23" s="22">
        <f t="shared" si="0"/>
        <v>9261</v>
      </c>
      <c r="I23" s="31"/>
      <c r="J23" s="27">
        <f t="shared" si="1"/>
        <v>0.76719576719576721</v>
      </c>
      <c r="K23" s="28">
        <f t="shared" si="2"/>
        <v>0.20872475974516791</v>
      </c>
      <c r="L23" s="28">
        <f t="shared" si="3"/>
        <v>2.4079473059064896E-2</v>
      </c>
      <c r="M23" s="28">
        <f t="shared" si="4"/>
        <v>1</v>
      </c>
    </row>
    <row r="24" spans="1:13" ht="12.75" customHeight="1">
      <c r="A24" s="24" t="s">
        <v>25</v>
      </c>
      <c r="B24" s="57">
        <v>11209</v>
      </c>
      <c r="C24" s="29"/>
      <c r="D24" s="21">
        <v>670</v>
      </c>
      <c r="E24" s="30"/>
      <c r="F24" s="26">
        <v>479</v>
      </c>
      <c r="G24" s="30"/>
      <c r="H24" s="22">
        <f t="shared" si="0"/>
        <v>12358</v>
      </c>
      <c r="I24" s="31"/>
      <c r="J24" s="27">
        <f t="shared" si="1"/>
        <v>0.90702379025732316</v>
      </c>
      <c r="K24" s="28">
        <f t="shared" si="2"/>
        <v>5.421589253924583E-2</v>
      </c>
      <c r="L24" s="28">
        <f t="shared" si="3"/>
        <v>3.8760317203430976E-2</v>
      </c>
      <c r="M24" s="28">
        <f t="shared" si="4"/>
        <v>1</v>
      </c>
    </row>
    <row r="25" spans="1:13" ht="12.75" customHeight="1">
      <c r="A25" s="24" t="s">
        <v>26</v>
      </c>
      <c r="B25" s="58">
        <f>SUM(B12:B24)</f>
        <v>91592</v>
      </c>
      <c r="C25" s="20"/>
      <c r="D25" s="22">
        <f>SUM(D12:D24)</f>
        <v>14061</v>
      </c>
      <c r="E25" s="22"/>
      <c r="F25" s="22">
        <f>SUM(F12:F24)</f>
        <v>5211</v>
      </c>
      <c r="G25" s="22"/>
      <c r="H25" s="22">
        <f t="shared" si="0"/>
        <v>110864</v>
      </c>
      <c r="I25" s="22"/>
      <c r="J25" s="27">
        <f t="shared" si="1"/>
        <v>0.82616539183143312</v>
      </c>
      <c r="K25" s="28">
        <f t="shared" si="2"/>
        <v>0.12683107230480589</v>
      </c>
      <c r="L25" s="28">
        <f t="shared" si="3"/>
        <v>4.7003535863761006E-2</v>
      </c>
      <c r="M25" s="28">
        <f t="shared" si="4"/>
        <v>1</v>
      </c>
    </row>
    <row r="26" spans="1:13" ht="12.75" customHeight="1">
      <c r="B26" s="20"/>
      <c r="C26" s="20"/>
      <c r="D26" s="21"/>
      <c r="E26" s="21"/>
      <c r="F26" s="21"/>
      <c r="G26" s="21"/>
      <c r="H26" s="22"/>
      <c r="I26" s="22"/>
      <c r="J26" s="27"/>
      <c r="K26" s="28"/>
      <c r="L26" s="28"/>
      <c r="M26" s="28"/>
    </row>
    <row r="27" spans="1:13" ht="15" customHeight="1">
      <c r="A27" s="61" t="s">
        <v>27</v>
      </c>
      <c r="B27" s="32"/>
      <c r="C27" s="32"/>
      <c r="F27" s="21"/>
      <c r="G27" s="21"/>
      <c r="H27" s="22"/>
      <c r="I27" s="22"/>
      <c r="J27" s="27"/>
      <c r="K27" s="28"/>
      <c r="L27" s="28"/>
      <c r="M27" s="28"/>
    </row>
    <row r="28" spans="1:13" ht="12.75" customHeight="1">
      <c r="A28" s="24"/>
      <c r="B28" s="20"/>
      <c r="C28" s="20"/>
      <c r="D28" s="21"/>
      <c r="E28" s="21"/>
      <c r="F28" s="21"/>
      <c r="G28" s="21"/>
      <c r="H28" s="22"/>
      <c r="I28" s="22"/>
      <c r="J28" s="27"/>
      <c r="K28" s="28"/>
      <c r="L28" s="28"/>
      <c r="M28" s="28"/>
    </row>
    <row r="29" spans="1:13" ht="12.75" customHeight="1">
      <c r="A29" s="24" t="s">
        <v>28</v>
      </c>
      <c r="B29" s="20">
        <v>3536</v>
      </c>
      <c r="C29" s="20"/>
      <c r="D29" s="21">
        <v>129</v>
      </c>
      <c r="E29" s="21"/>
      <c r="F29" s="21">
        <v>36</v>
      </c>
      <c r="G29" s="21"/>
      <c r="H29" s="22">
        <f t="shared" ref="H29:H49" si="5">SUM(B29+D29+F29)</f>
        <v>3701</v>
      </c>
      <c r="I29" s="22"/>
      <c r="J29" s="27">
        <f t="shared" ref="J29:J50" si="6">B29/H29</f>
        <v>0.9554174547419616</v>
      </c>
      <c r="K29" s="28">
        <f t="shared" ref="K29:K50" si="7">D29/H29</f>
        <v>3.4855444474466361E-2</v>
      </c>
      <c r="L29" s="28">
        <f t="shared" ref="L29:L50" si="8">F29/H29</f>
        <v>9.7271007835720083E-3</v>
      </c>
      <c r="M29" s="28">
        <f t="shared" ref="M29:M50" si="9">SUM(J29:L29)</f>
        <v>0.99999999999999989</v>
      </c>
    </row>
    <row r="30" spans="1:13" ht="12.75" customHeight="1">
      <c r="A30" s="24" t="s">
        <v>29</v>
      </c>
      <c r="B30" s="20">
        <v>3586</v>
      </c>
      <c r="C30" s="20"/>
      <c r="D30" s="21">
        <v>3</v>
      </c>
      <c r="E30" s="21"/>
      <c r="F30" s="21">
        <v>2</v>
      </c>
      <c r="G30" s="21"/>
      <c r="H30" s="22">
        <f t="shared" si="5"/>
        <v>3591</v>
      </c>
      <c r="I30" s="22"/>
      <c r="J30" s="27">
        <f t="shared" si="6"/>
        <v>0.9986076301865775</v>
      </c>
      <c r="K30" s="28">
        <f t="shared" si="7"/>
        <v>8.3542188805346695E-4</v>
      </c>
      <c r="L30" s="28">
        <f t="shared" si="8"/>
        <v>5.5694792536897797E-4</v>
      </c>
      <c r="M30" s="28">
        <f t="shared" si="9"/>
        <v>0.99999999999999989</v>
      </c>
    </row>
    <row r="31" spans="1:13" ht="12.75" customHeight="1">
      <c r="A31" s="24" t="s">
        <v>30</v>
      </c>
      <c r="B31" s="20">
        <v>4983</v>
      </c>
      <c r="C31" s="20"/>
      <c r="D31" s="21">
        <v>51</v>
      </c>
      <c r="E31" s="21"/>
      <c r="F31" s="21">
        <v>111</v>
      </c>
      <c r="G31" s="21"/>
      <c r="H31" s="22">
        <f t="shared" si="5"/>
        <v>5145</v>
      </c>
      <c r="I31" s="22"/>
      <c r="J31" s="27">
        <f t="shared" si="6"/>
        <v>0.9685131195335277</v>
      </c>
      <c r="K31" s="28">
        <f t="shared" si="7"/>
        <v>9.9125364431486875E-3</v>
      </c>
      <c r="L31" s="28">
        <f t="shared" si="8"/>
        <v>2.1574344023323616E-2</v>
      </c>
      <c r="M31" s="28">
        <f t="shared" si="9"/>
        <v>1</v>
      </c>
    </row>
    <row r="32" spans="1:13" ht="12.75" customHeight="1">
      <c r="A32" s="24" t="s">
        <v>31</v>
      </c>
      <c r="B32" s="20">
        <v>935</v>
      </c>
      <c r="C32" s="20"/>
      <c r="D32" s="21">
        <v>37</v>
      </c>
      <c r="E32" s="21"/>
      <c r="F32" s="21">
        <v>1</v>
      </c>
      <c r="G32" s="21"/>
      <c r="H32" s="22">
        <f t="shared" si="5"/>
        <v>973</v>
      </c>
      <c r="I32" s="22"/>
      <c r="J32" s="27">
        <f t="shared" si="6"/>
        <v>0.96094552929085308</v>
      </c>
      <c r="K32" s="28">
        <f t="shared" si="7"/>
        <v>3.8026721479958892E-2</v>
      </c>
      <c r="L32" s="28">
        <f t="shared" si="8"/>
        <v>1.0277492291880781E-3</v>
      </c>
      <c r="M32" s="28">
        <f t="shared" si="9"/>
        <v>1</v>
      </c>
    </row>
    <row r="33" spans="1:13" ht="12.75" customHeight="1">
      <c r="A33" s="1" t="s">
        <v>32</v>
      </c>
      <c r="B33" s="20">
        <v>3043</v>
      </c>
      <c r="C33" s="20"/>
      <c r="D33" s="21">
        <v>11</v>
      </c>
      <c r="E33" s="21"/>
      <c r="F33" s="21">
        <v>0</v>
      </c>
      <c r="G33" s="21"/>
      <c r="H33" s="22">
        <f t="shared" si="5"/>
        <v>3054</v>
      </c>
      <c r="I33" s="22"/>
      <c r="J33" s="27">
        <f t="shared" si="6"/>
        <v>0.99639816633922729</v>
      </c>
      <c r="K33" s="28">
        <f t="shared" si="7"/>
        <v>3.6018336607727569E-3</v>
      </c>
      <c r="L33" s="28">
        <f t="shared" si="8"/>
        <v>0</v>
      </c>
      <c r="M33" s="28">
        <f t="shared" si="9"/>
        <v>1</v>
      </c>
    </row>
    <row r="34" spans="1:13" ht="12.75" customHeight="1">
      <c r="A34" s="24" t="s">
        <v>84</v>
      </c>
      <c r="B34" s="20">
        <v>615</v>
      </c>
      <c r="C34" s="20"/>
      <c r="D34" s="21">
        <v>26</v>
      </c>
      <c r="E34" s="21"/>
      <c r="F34" s="21">
        <v>0</v>
      </c>
      <c r="G34" s="21"/>
      <c r="H34" s="22">
        <f t="shared" si="5"/>
        <v>641</v>
      </c>
      <c r="I34" s="22"/>
      <c r="J34" s="27">
        <f t="shared" si="6"/>
        <v>0.95943837753510142</v>
      </c>
      <c r="K34" s="28">
        <f t="shared" si="7"/>
        <v>4.0561622464898597E-2</v>
      </c>
      <c r="L34" s="28">
        <f t="shared" si="8"/>
        <v>0</v>
      </c>
      <c r="M34" s="28">
        <f t="shared" si="9"/>
        <v>1</v>
      </c>
    </row>
    <row r="35" spans="1:13" ht="12.75" customHeight="1">
      <c r="A35" s="1" t="s">
        <v>33</v>
      </c>
      <c r="B35" s="20">
        <v>5664</v>
      </c>
      <c r="C35" s="20"/>
      <c r="D35" s="21">
        <v>47</v>
      </c>
      <c r="E35" s="21"/>
      <c r="F35" s="21">
        <v>0</v>
      </c>
      <c r="G35" s="21"/>
      <c r="H35" s="22">
        <f t="shared" si="5"/>
        <v>5711</v>
      </c>
      <c r="I35" s="22"/>
      <c r="J35" s="27">
        <f t="shared" si="6"/>
        <v>0.99177026790404488</v>
      </c>
      <c r="K35" s="28">
        <f t="shared" si="7"/>
        <v>8.2297320959551744E-3</v>
      </c>
      <c r="L35" s="28">
        <f t="shared" si="8"/>
        <v>0</v>
      </c>
      <c r="M35" s="28">
        <f t="shared" si="9"/>
        <v>1</v>
      </c>
    </row>
    <row r="36" spans="1:13" ht="12.75" customHeight="1">
      <c r="A36" s="1" t="s">
        <v>34</v>
      </c>
      <c r="B36" s="20">
        <v>4489</v>
      </c>
      <c r="C36" s="20"/>
      <c r="D36" s="21">
        <v>37</v>
      </c>
      <c r="E36" s="21"/>
      <c r="F36" s="21">
        <v>0</v>
      </c>
      <c r="G36" s="21"/>
      <c r="H36" s="22">
        <f t="shared" si="5"/>
        <v>4526</v>
      </c>
      <c r="I36" s="22"/>
      <c r="J36" s="27">
        <f t="shared" si="6"/>
        <v>0.99182501104728238</v>
      </c>
      <c r="K36" s="28">
        <f t="shared" si="7"/>
        <v>8.1749889527176316E-3</v>
      </c>
      <c r="L36" s="28">
        <f t="shared" si="8"/>
        <v>0</v>
      </c>
      <c r="M36" s="28">
        <f t="shared" si="9"/>
        <v>1</v>
      </c>
    </row>
    <row r="37" spans="1:13" ht="12.75" customHeight="1">
      <c r="A37" s="1" t="s">
        <v>35</v>
      </c>
      <c r="B37" s="20">
        <v>4182</v>
      </c>
      <c r="C37" s="20"/>
      <c r="D37" s="21">
        <v>140</v>
      </c>
      <c r="E37" s="21"/>
      <c r="F37" s="21">
        <v>0</v>
      </c>
      <c r="G37" s="21"/>
      <c r="H37" s="22">
        <f t="shared" si="5"/>
        <v>4322</v>
      </c>
      <c r="I37" s="22"/>
      <c r="J37" s="27">
        <f t="shared" si="6"/>
        <v>0.96760758907913003</v>
      </c>
      <c r="K37" s="28">
        <f t="shared" si="7"/>
        <v>3.2392410920869967E-2</v>
      </c>
      <c r="L37" s="28">
        <f t="shared" si="8"/>
        <v>0</v>
      </c>
      <c r="M37" s="28">
        <f t="shared" si="9"/>
        <v>1</v>
      </c>
    </row>
    <row r="38" spans="1:13" ht="12.75" customHeight="1">
      <c r="A38" s="24" t="s">
        <v>36</v>
      </c>
      <c r="B38" s="20">
        <v>3197</v>
      </c>
      <c r="C38" s="20"/>
      <c r="D38" s="21">
        <v>39</v>
      </c>
      <c r="E38" s="21"/>
      <c r="F38" s="21">
        <v>9</v>
      </c>
      <c r="G38" s="21"/>
      <c r="H38" s="22">
        <f t="shared" si="5"/>
        <v>3245</v>
      </c>
      <c r="I38" s="22"/>
      <c r="J38" s="27">
        <f t="shared" si="6"/>
        <v>0.98520801232665645</v>
      </c>
      <c r="K38" s="28">
        <f t="shared" si="7"/>
        <v>1.2018489984591679E-2</v>
      </c>
      <c r="L38" s="28">
        <f t="shared" si="8"/>
        <v>2.7734976887519259E-3</v>
      </c>
      <c r="M38" s="28">
        <f t="shared" si="9"/>
        <v>1</v>
      </c>
    </row>
    <row r="39" spans="1:13" ht="12.75" customHeight="1">
      <c r="A39" s="24" t="s">
        <v>37</v>
      </c>
      <c r="B39" s="20">
        <v>3826</v>
      </c>
      <c r="C39" s="20"/>
      <c r="D39" s="21">
        <v>0</v>
      </c>
      <c r="E39" s="21"/>
      <c r="F39" s="21">
        <v>145</v>
      </c>
      <c r="G39" s="21"/>
      <c r="H39" s="22">
        <f t="shared" si="5"/>
        <v>3971</v>
      </c>
      <c r="I39" s="22"/>
      <c r="J39" s="27">
        <f t="shared" si="6"/>
        <v>0.96348526819440949</v>
      </c>
      <c r="K39" s="28">
        <f t="shared" si="7"/>
        <v>0</v>
      </c>
      <c r="L39" s="28">
        <f t="shared" si="8"/>
        <v>3.6514731805590533E-2</v>
      </c>
      <c r="M39" s="28">
        <f t="shared" si="9"/>
        <v>1</v>
      </c>
    </row>
    <row r="40" spans="1:13" ht="12.75" customHeight="1">
      <c r="A40" s="1" t="s">
        <v>83</v>
      </c>
      <c r="B40" s="20">
        <v>1587</v>
      </c>
      <c r="C40" s="20"/>
      <c r="D40" s="21">
        <v>93</v>
      </c>
      <c r="E40" s="21"/>
      <c r="F40" s="21">
        <v>145</v>
      </c>
      <c r="G40" s="21"/>
      <c r="H40" s="22">
        <f t="shared" si="5"/>
        <v>1825</v>
      </c>
      <c r="I40" s="22"/>
      <c r="J40" s="27">
        <f t="shared" si="6"/>
        <v>0.86958904109589041</v>
      </c>
      <c r="K40" s="28">
        <f t="shared" si="7"/>
        <v>5.0958904109589039E-2</v>
      </c>
      <c r="L40" s="28">
        <f t="shared" si="8"/>
        <v>7.9452054794520555E-2</v>
      </c>
      <c r="M40" s="28">
        <f t="shared" si="9"/>
        <v>1</v>
      </c>
    </row>
    <row r="41" spans="1:13" ht="12.75" customHeight="1">
      <c r="A41" s="24" t="s">
        <v>38</v>
      </c>
      <c r="B41" s="20">
        <v>1494</v>
      </c>
      <c r="C41" s="20"/>
      <c r="D41" s="21">
        <v>23</v>
      </c>
      <c r="E41" s="21"/>
      <c r="F41" s="21">
        <v>3</v>
      </c>
      <c r="G41" s="21"/>
      <c r="H41" s="22">
        <f t="shared" si="5"/>
        <v>1520</v>
      </c>
      <c r="I41" s="22"/>
      <c r="J41" s="27">
        <f t="shared" si="6"/>
        <v>0.98289473684210527</v>
      </c>
      <c r="K41" s="28">
        <f t="shared" si="7"/>
        <v>1.5131578947368421E-2</v>
      </c>
      <c r="L41" s="28">
        <f t="shared" si="8"/>
        <v>1.9736842105263159E-3</v>
      </c>
      <c r="M41" s="28">
        <f t="shared" si="9"/>
        <v>1</v>
      </c>
    </row>
    <row r="42" spans="1:13" ht="12.75" customHeight="1">
      <c r="A42" s="24" t="s">
        <v>39</v>
      </c>
      <c r="B42" s="20">
        <v>10866</v>
      </c>
      <c r="C42" s="20"/>
      <c r="D42" s="21">
        <v>223</v>
      </c>
      <c r="E42" s="21"/>
      <c r="F42" s="21">
        <v>20</v>
      </c>
      <c r="G42" s="21"/>
      <c r="H42" s="22">
        <f t="shared" si="5"/>
        <v>11109</v>
      </c>
      <c r="I42" s="22"/>
      <c r="J42" s="27">
        <f t="shared" si="6"/>
        <v>0.97812584391034296</v>
      </c>
      <c r="K42" s="28">
        <f t="shared" si="7"/>
        <v>2.0073814024664686E-2</v>
      </c>
      <c r="L42" s="28">
        <f t="shared" si="8"/>
        <v>1.8003420649923484E-3</v>
      </c>
      <c r="M42" s="28">
        <f t="shared" si="9"/>
        <v>1</v>
      </c>
    </row>
    <row r="43" spans="1:13" ht="12.75" customHeight="1">
      <c r="A43" s="24" t="s">
        <v>41</v>
      </c>
      <c r="B43" s="20">
        <v>7315</v>
      </c>
      <c r="C43" s="20"/>
      <c r="D43" s="21">
        <v>18</v>
      </c>
      <c r="E43" s="21"/>
      <c r="F43" s="21">
        <v>1</v>
      </c>
      <c r="G43" s="21"/>
      <c r="H43" s="22">
        <f t="shared" si="5"/>
        <v>7334</v>
      </c>
      <c r="I43" s="22"/>
      <c r="J43" s="27">
        <f t="shared" si="6"/>
        <v>0.99740932642487046</v>
      </c>
      <c r="K43" s="28">
        <f t="shared" si="7"/>
        <v>2.4543223343332426E-3</v>
      </c>
      <c r="L43" s="28">
        <f t="shared" si="8"/>
        <v>1.3635124079629124E-4</v>
      </c>
      <c r="M43" s="28">
        <f t="shared" si="9"/>
        <v>1</v>
      </c>
    </row>
    <row r="44" spans="1:13" ht="12.75" customHeight="1">
      <c r="A44" s="1" t="s">
        <v>42</v>
      </c>
      <c r="B44" s="20">
        <v>6294</v>
      </c>
      <c r="C44" s="20"/>
      <c r="D44" s="21">
        <v>162</v>
      </c>
      <c r="E44" s="21"/>
      <c r="F44" s="21">
        <v>61</v>
      </c>
      <c r="G44" s="21"/>
      <c r="H44" s="22">
        <f t="shared" si="5"/>
        <v>6517</v>
      </c>
      <c r="I44" s="22"/>
      <c r="J44" s="27">
        <f t="shared" si="6"/>
        <v>0.96578180144238146</v>
      </c>
      <c r="K44" s="28">
        <f t="shared" si="7"/>
        <v>2.4858063526162346E-2</v>
      </c>
      <c r="L44" s="28">
        <f t="shared" si="8"/>
        <v>9.3601350314561921E-3</v>
      </c>
      <c r="M44" s="28">
        <f t="shared" si="9"/>
        <v>1</v>
      </c>
    </row>
    <row r="45" spans="1:13" ht="12.75" customHeight="1">
      <c r="A45" s="1" t="s">
        <v>43</v>
      </c>
      <c r="B45" s="20">
        <v>6685</v>
      </c>
      <c r="C45" s="20"/>
      <c r="D45" s="21">
        <v>268</v>
      </c>
      <c r="E45" s="21"/>
      <c r="F45" s="21">
        <v>212</v>
      </c>
      <c r="G45" s="21"/>
      <c r="H45" s="22">
        <f t="shared" si="5"/>
        <v>7165</v>
      </c>
      <c r="I45" s="22"/>
      <c r="J45" s="27">
        <f t="shared" si="6"/>
        <v>0.93300767620376834</v>
      </c>
      <c r="K45" s="28">
        <f t="shared" si="7"/>
        <v>3.7404047452896022E-2</v>
      </c>
      <c r="L45" s="28">
        <f t="shared" si="8"/>
        <v>2.9588276343335659E-2</v>
      </c>
      <c r="M45" s="28">
        <f t="shared" si="9"/>
        <v>1</v>
      </c>
    </row>
    <row r="46" spans="1:13" ht="12.75" customHeight="1">
      <c r="A46" s="1" t="s">
        <v>44</v>
      </c>
      <c r="B46" s="20">
        <v>9724</v>
      </c>
      <c r="C46" s="20"/>
      <c r="D46" s="21">
        <v>217</v>
      </c>
      <c r="E46" s="21"/>
      <c r="F46" s="21">
        <v>268</v>
      </c>
      <c r="G46" s="21"/>
      <c r="H46" s="22">
        <f t="shared" si="5"/>
        <v>10209</v>
      </c>
      <c r="I46" s="22"/>
      <c r="J46" s="27">
        <f t="shared" si="6"/>
        <v>0.95249289842296014</v>
      </c>
      <c r="K46" s="28">
        <f t="shared" si="7"/>
        <v>2.1255754726221963E-2</v>
      </c>
      <c r="L46" s="28">
        <f t="shared" si="8"/>
        <v>2.6251346850817908E-2</v>
      </c>
      <c r="M46" s="28">
        <f t="shared" si="9"/>
        <v>1</v>
      </c>
    </row>
    <row r="47" spans="1:13" ht="12.75" customHeight="1">
      <c r="A47" s="1" t="s">
        <v>90</v>
      </c>
      <c r="B47" s="20">
        <v>1141</v>
      </c>
      <c r="C47" s="20"/>
      <c r="D47" s="21">
        <v>5</v>
      </c>
      <c r="E47" s="21"/>
      <c r="F47" s="21">
        <v>69</v>
      </c>
      <c r="G47" s="21"/>
      <c r="H47" s="22">
        <f t="shared" si="5"/>
        <v>1215</v>
      </c>
      <c r="I47" s="22"/>
      <c r="J47" s="27">
        <f>B47/H47</f>
        <v>0.93909465020576133</v>
      </c>
      <c r="K47" s="28">
        <f>D47/H47</f>
        <v>4.11522633744856E-3</v>
      </c>
      <c r="L47" s="28">
        <f>F47/H47</f>
        <v>5.6790123456790124E-2</v>
      </c>
      <c r="M47" s="28">
        <f>SUM(J47:L47)</f>
        <v>1</v>
      </c>
    </row>
    <row r="48" spans="1:13" ht="12.75" customHeight="1">
      <c r="A48" s="24" t="s">
        <v>40</v>
      </c>
      <c r="B48" s="20">
        <v>3423</v>
      </c>
      <c r="C48" s="20"/>
      <c r="D48" s="21">
        <v>32</v>
      </c>
      <c r="E48" s="21"/>
      <c r="F48" s="21">
        <v>49</v>
      </c>
      <c r="G48" s="21"/>
      <c r="H48" s="22">
        <f t="shared" si="5"/>
        <v>3504</v>
      </c>
      <c r="I48" s="22"/>
      <c r="J48" s="27">
        <f t="shared" si="6"/>
        <v>0.97688356164383561</v>
      </c>
      <c r="K48" s="28">
        <f t="shared" si="7"/>
        <v>9.1324200913242004E-3</v>
      </c>
      <c r="L48" s="28">
        <f t="shared" si="8"/>
        <v>1.3984018264840182E-2</v>
      </c>
      <c r="M48" s="28">
        <f t="shared" si="9"/>
        <v>1</v>
      </c>
    </row>
    <row r="49" spans="1:13" ht="12.75" customHeight="1">
      <c r="A49" s="24" t="s">
        <v>45</v>
      </c>
      <c r="B49" s="20">
        <v>3012</v>
      </c>
      <c r="C49" s="20"/>
      <c r="D49" s="21">
        <v>92</v>
      </c>
      <c r="E49" s="21"/>
      <c r="F49" s="21">
        <v>9</v>
      </c>
      <c r="G49" s="21"/>
      <c r="H49" s="22">
        <f t="shared" si="5"/>
        <v>3113</v>
      </c>
      <c r="I49" s="22"/>
      <c r="J49" s="27">
        <f t="shared" si="6"/>
        <v>0.96755541278509472</v>
      </c>
      <c r="K49" s="28">
        <f t="shared" si="7"/>
        <v>2.9553485383874076E-2</v>
      </c>
      <c r="L49" s="28">
        <f t="shared" si="8"/>
        <v>2.8911018310311598E-3</v>
      </c>
      <c r="M49" s="28">
        <f t="shared" si="9"/>
        <v>0.99999999999999989</v>
      </c>
    </row>
    <row r="50" spans="1:13" ht="12.75" customHeight="1">
      <c r="A50" s="33" t="s">
        <v>26</v>
      </c>
      <c r="B50" s="20">
        <f>SUM(B29:B49)</f>
        <v>89597</v>
      </c>
      <c r="C50" s="20"/>
      <c r="D50" s="34">
        <f>SUM(D29:D49)</f>
        <v>1653</v>
      </c>
      <c r="E50" s="34"/>
      <c r="F50" s="34">
        <f>SUM(F29:F49)</f>
        <v>1141</v>
      </c>
      <c r="G50" s="34"/>
      <c r="H50" s="22">
        <f>SUM(H29:H49)</f>
        <v>92391</v>
      </c>
      <c r="I50" s="22"/>
      <c r="J50" s="27">
        <f t="shared" si="6"/>
        <v>0.96975895920598332</v>
      </c>
      <c r="K50" s="28">
        <f t="shared" si="7"/>
        <v>1.7891353053868884E-2</v>
      </c>
      <c r="L50" s="28">
        <f t="shared" si="8"/>
        <v>1.2349687740147849E-2</v>
      </c>
      <c r="M50" s="28">
        <f t="shared" si="9"/>
        <v>1</v>
      </c>
    </row>
    <row r="51" spans="1:13" ht="12.75" customHeight="1">
      <c r="B51" s="35"/>
      <c r="C51" s="35"/>
      <c r="D51" s="21"/>
      <c r="E51" s="21"/>
      <c r="F51" s="21"/>
      <c r="G51" s="21"/>
      <c r="H51" s="21"/>
      <c r="I51" s="21"/>
      <c r="J51" s="27"/>
      <c r="K51" s="28"/>
      <c r="L51" s="28"/>
      <c r="M51" s="28"/>
    </row>
    <row r="52" spans="1:13" ht="12.75" customHeight="1" thickBot="1">
      <c r="A52" s="36" t="s">
        <v>46</v>
      </c>
      <c r="B52" s="37">
        <f>SUM(B25+B50)</f>
        <v>181189</v>
      </c>
      <c r="C52" s="38"/>
      <c r="D52" s="38">
        <f>SUM(D25+D50)</f>
        <v>15714</v>
      </c>
      <c r="E52" s="38"/>
      <c r="F52" s="38">
        <f>SUM(F25+F50)</f>
        <v>6352</v>
      </c>
      <c r="G52" s="38"/>
      <c r="H52" s="38">
        <f>SUM(H25+H50)</f>
        <v>203255</v>
      </c>
      <c r="I52" s="38"/>
      <c r="J52" s="39">
        <f>B52/H52</f>
        <v>0.89143686502177066</v>
      </c>
      <c r="K52" s="40">
        <f>D52/H52</f>
        <v>7.7311751248431773E-2</v>
      </c>
      <c r="L52" s="40">
        <f>F52/H52</f>
        <v>3.1251383729797542E-2</v>
      </c>
      <c r="M52" s="40">
        <f>SUM(J52:L52)</f>
        <v>1</v>
      </c>
    </row>
    <row r="53" spans="1:13" ht="12.75" customHeight="1" thickTop="1">
      <c r="A53" s="1" t="s">
        <v>47</v>
      </c>
      <c r="B53" s="21"/>
      <c r="C53" s="21"/>
      <c r="D53" s="21"/>
      <c r="E53" s="21"/>
      <c r="F53" s="21"/>
      <c r="G53" s="21"/>
      <c r="H53" s="21"/>
      <c r="I53" s="21"/>
      <c r="J53" s="28"/>
      <c r="K53" s="28"/>
      <c r="L53" s="28"/>
      <c r="M53" s="28"/>
    </row>
    <row r="54" spans="1:13" ht="12.75" customHeight="1">
      <c r="A54" s="24" t="s">
        <v>80</v>
      </c>
      <c r="B54" s="21"/>
      <c r="C54" s="21"/>
      <c r="D54" s="21"/>
      <c r="E54" s="21"/>
      <c r="F54" s="21"/>
      <c r="G54" s="21"/>
      <c r="H54" s="21"/>
      <c r="I54" s="21"/>
      <c r="J54" s="28"/>
      <c r="K54" s="28"/>
      <c r="L54" s="28"/>
      <c r="M54" s="28"/>
    </row>
    <row r="55" spans="1:13" ht="12.75" customHeight="1">
      <c r="A55" s="1" t="s">
        <v>81</v>
      </c>
      <c r="B55" s="21"/>
      <c r="C55" s="21"/>
      <c r="D55" s="21"/>
      <c r="E55" s="21"/>
      <c r="F55" s="21"/>
      <c r="G55" s="21"/>
      <c r="H55" s="21"/>
      <c r="I55" s="21"/>
      <c r="J55" s="28"/>
      <c r="K55" s="28"/>
      <c r="L55" s="28"/>
      <c r="M55" s="28"/>
    </row>
    <row r="56" spans="1:13" ht="12.75" customHeight="1">
      <c r="A56" s="1"/>
      <c r="B56" s="21"/>
      <c r="C56" s="21"/>
      <c r="D56" s="21"/>
      <c r="E56" s="21"/>
      <c r="F56" s="21"/>
      <c r="G56" s="21"/>
      <c r="H56" s="21"/>
      <c r="I56" s="21"/>
      <c r="J56" s="28"/>
      <c r="K56" s="28"/>
      <c r="L56" s="28"/>
      <c r="M56" s="28"/>
    </row>
    <row r="57" spans="1:13" ht="12.75" customHeight="1">
      <c r="A57" s="1" t="s">
        <v>79</v>
      </c>
    </row>
    <row r="58" spans="1:13">
      <c r="A58" s="41" t="s">
        <v>88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3" ht="12.75" customHeight="1" thickBot="1">
      <c r="A59" s="3" t="s">
        <v>92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 thickTop="1">
      <c r="A60" s="5"/>
      <c r="B60" s="6"/>
      <c r="C60" s="6"/>
      <c r="D60" s="7" t="s">
        <v>0</v>
      </c>
      <c r="E60" s="7"/>
      <c r="F60" s="7"/>
      <c r="G60" s="7"/>
      <c r="H60" s="7"/>
      <c r="I60" s="7"/>
      <c r="J60" s="43" t="s">
        <v>49</v>
      </c>
      <c r="K60" s="44"/>
      <c r="L60" s="45"/>
      <c r="M60" s="45"/>
    </row>
    <row r="61" spans="1:13" ht="12.75" customHeight="1">
      <c r="B61" s="9"/>
      <c r="C61" s="9"/>
      <c r="D61" s="11"/>
      <c r="E61" s="11"/>
      <c r="F61" s="11"/>
      <c r="G61" s="11"/>
      <c r="H61" s="12"/>
      <c r="I61" s="12"/>
      <c r="J61" s="13"/>
      <c r="K61" s="11"/>
      <c r="L61" s="11"/>
      <c r="M61" s="11"/>
    </row>
    <row r="62" spans="1:13" ht="12.75" customHeight="1">
      <c r="B62" s="32"/>
      <c r="C62" s="32"/>
      <c r="D62" s="15" t="s">
        <v>2</v>
      </c>
      <c r="E62" s="15"/>
      <c r="H62" s="3"/>
      <c r="I62" s="3"/>
      <c r="J62" s="46"/>
      <c r="K62" s="15" t="s">
        <v>2</v>
      </c>
    </row>
    <row r="63" spans="1:13" ht="12.75" customHeight="1">
      <c r="B63" s="14" t="s">
        <v>3</v>
      </c>
      <c r="C63" s="14"/>
      <c r="D63" s="15" t="s">
        <v>4</v>
      </c>
      <c r="E63" s="15"/>
      <c r="F63" s="15" t="s">
        <v>5</v>
      </c>
      <c r="G63" s="15"/>
      <c r="H63" s="16" t="s">
        <v>6</v>
      </c>
      <c r="I63" s="16"/>
      <c r="J63" s="17" t="s">
        <v>3</v>
      </c>
      <c r="K63" s="15" t="s">
        <v>4</v>
      </c>
      <c r="L63" s="15" t="s">
        <v>5</v>
      </c>
      <c r="M63" s="15" t="s">
        <v>6</v>
      </c>
    </row>
    <row r="64" spans="1:13" ht="12.75" customHeight="1">
      <c r="B64" s="14" t="s">
        <v>7</v>
      </c>
      <c r="C64" s="14"/>
      <c r="D64" s="15" t="s">
        <v>7</v>
      </c>
      <c r="E64" s="15"/>
      <c r="F64" s="15" t="s">
        <v>8</v>
      </c>
      <c r="G64" s="15"/>
      <c r="H64" s="16" t="s">
        <v>9</v>
      </c>
      <c r="I64" s="16"/>
      <c r="J64" s="17" t="s">
        <v>7</v>
      </c>
      <c r="K64" s="15" t="s">
        <v>7</v>
      </c>
      <c r="L64" s="15" t="s">
        <v>8</v>
      </c>
      <c r="M64" s="15" t="s">
        <v>9</v>
      </c>
    </row>
    <row r="65" spans="1:13" ht="12.75" customHeight="1">
      <c r="A65" s="3" t="s">
        <v>10</v>
      </c>
      <c r="B65" s="14" t="s">
        <v>11</v>
      </c>
      <c r="C65" s="14"/>
      <c r="D65" s="16" t="s">
        <v>12</v>
      </c>
      <c r="E65" s="16"/>
      <c r="F65" s="16" t="s">
        <v>13</v>
      </c>
      <c r="G65" s="16"/>
      <c r="H65" s="16" t="s">
        <v>14</v>
      </c>
      <c r="I65" s="16"/>
      <c r="J65" s="18" t="s">
        <v>11</v>
      </c>
      <c r="K65" s="16" t="s">
        <v>12</v>
      </c>
      <c r="L65" s="16" t="s">
        <v>13</v>
      </c>
      <c r="M65" s="16" t="s">
        <v>14</v>
      </c>
    </row>
    <row r="66" spans="1:13" ht="12.75" customHeight="1">
      <c r="A66" s="11"/>
      <c r="B66" s="9"/>
      <c r="C66" s="9"/>
      <c r="D66" s="11"/>
      <c r="E66" s="11"/>
      <c r="F66" s="11"/>
      <c r="G66" s="11"/>
      <c r="H66" s="12"/>
      <c r="I66" s="12"/>
      <c r="J66" s="13"/>
      <c r="K66" s="11"/>
      <c r="L66" s="11"/>
      <c r="M66" s="11"/>
    </row>
    <row r="67" spans="1:13" ht="15" customHeight="1">
      <c r="A67" s="61" t="s">
        <v>50</v>
      </c>
      <c r="B67" s="32"/>
      <c r="C67" s="32"/>
      <c r="F67" s="21"/>
      <c r="G67" s="21"/>
      <c r="H67" s="3"/>
      <c r="I67" s="3"/>
      <c r="J67" s="27"/>
      <c r="K67" s="28"/>
      <c r="L67" s="28"/>
      <c r="M67" s="28"/>
    </row>
    <row r="68" spans="1:13" ht="12.75" customHeight="1">
      <c r="A68" s="1"/>
      <c r="B68" s="32"/>
      <c r="C68" s="32"/>
      <c r="F68" s="21"/>
      <c r="G68" s="21"/>
      <c r="H68" s="3"/>
      <c r="I68" s="3"/>
      <c r="J68" s="27"/>
      <c r="K68" s="28"/>
      <c r="L68" s="28"/>
      <c r="M68" s="28"/>
    </row>
    <row r="69" spans="1:13" ht="12.75" customHeight="1">
      <c r="A69" s="24" t="s">
        <v>51</v>
      </c>
      <c r="B69" s="20">
        <v>761</v>
      </c>
      <c r="C69" s="25"/>
      <c r="D69" s="21">
        <v>347</v>
      </c>
      <c r="E69" s="21"/>
      <c r="F69" s="21">
        <v>105</v>
      </c>
      <c r="G69" s="26"/>
      <c r="H69" s="22">
        <f t="shared" ref="H69:H92" si="10">SUM(B69:F69)</f>
        <v>1213</v>
      </c>
      <c r="I69" s="22"/>
      <c r="J69" s="27">
        <f t="shared" ref="J69:J93" si="11">B69/H69</f>
        <v>0.62737015663643858</v>
      </c>
      <c r="K69" s="28">
        <f t="shared" ref="K69:K93" si="12">D69/H69</f>
        <v>0.28606760098928274</v>
      </c>
      <c r="L69" s="28">
        <f t="shared" ref="L69:L93" si="13">F69/H69</f>
        <v>8.6562242374278647E-2</v>
      </c>
      <c r="M69" s="28">
        <f t="shared" ref="M69:M93" si="14">SUM(J69:L69)</f>
        <v>1</v>
      </c>
    </row>
    <row r="70" spans="1:13" ht="12.75" customHeight="1">
      <c r="A70" s="24" t="s">
        <v>86</v>
      </c>
      <c r="B70" s="20">
        <v>925</v>
      </c>
      <c r="C70" s="47"/>
      <c r="D70" s="51">
        <v>107</v>
      </c>
      <c r="E70" s="51"/>
      <c r="F70" s="51">
        <v>17</v>
      </c>
      <c r="G70" s="48"/>
      <c r="H70" s="22">
        <f t="shared" si="10"/>
        <v>1049</v>
      </c>
      <c r="I70" s="22"/>
      <c r="J70" s="27">
        <f t="shared" si="11"/>
        <v>0.88179218303145857</v>
      </c>
      <c r="K70" s="28">
        <f t="shared" si="12"/>
        <v>0.10200190657769304</v>
      </c>
      <c r="L70" s="28">
        <f t="shared" si="13"/>
        <v>1.6205910390848427E-2</v>
      </c>
      <c r="M70" s="28">
        <f t="shared" si="14"/>
        <v>1</v>
      </c>
    </row>
    <row r="71" spans="1:13" ht="12.75" customHeight="1">
      <c r="A71" s="24" t="s">
        <v>87</v>
      </c>
      <c r="B71" s="20">
        <v>800</v>
      </c>
      <c r="C71" s="47"/>
      <c r="D71" s="51">
        <v>0</v>
      </c>
      <c r="E71" s="51"/>
      <c r="F71" s="51">
        <v>1829</v>
      </c>
      <c r="G71" s="48"/>
      <c r="H71" s="22">
        <f t="shared" si="10"/>
        <v>2629</v>
      </c>
      <c r="I71" s="22"/>
      <c r="J71" s="27">
        <f t="shared" si="11"/>
        <v>0.30429821224800302</v>
      </c>
      <c r="K71" s="28">
        <f>D71/H71</f>
        <v>0</v>
      </c>
      <c r="L71" s="28">
        <f>F71/H71</f>
        <v>0.69570178775199698</v>
      </c>
      <c r="M71" s="28">
        <f>SUM(J71:L71)</f>
        <v>1</v>
      </c>
    </row>
    <row r="72" spans="1:13" ht="12.75" customHeight="1">
      <c r="A72" s="24" t="s">
        <v>52</v>
      </c>
      <c r="B72" s="20">
        <v>914</v>
      </c>
      <c r="C72" s="25"/>
      <c r="D72" s="21">
        <v>404</v>
      </c>
      <c r="E72" s="21"/>
      <c r="F72" s="21">
        <v>28</v>
      </c>
      <c r="G72" s="26"/>
      <c r="H72" s="22">
        <f t="shared" si="10"/>
        <v>1346</v>
      </c>
      <c r="I72" s="22"/>
      <c r="J72" s="27">
        <f t="shared" si="11"/>
        <v>0.67904903417533435</v>
      </c>
      <c r="K72" s="28">
        <f t="shared" si="12"/>
        <v>0.300148588410104</v>
      </c>
      <c r="L72" s="28">
        <f t="shared" si="13"/>
        <v>2.0802377414561663E-2</v>
      </c>
      <c r="M72" s="28">
        <f t="shared" si="14"/>
        <v>1</v>
      </c>
    </row>
    <row r="73" spans="1:13" ht="12.75" customHeight="1">
      <c r="A73" s="24" t="s">
        <v>53</v>
      </c>
      <c r="B73" s="20">
        <v>6178</v>
      </c>
      <c r="C73" s="25"/>
      <c r="D73" s="21">
        <v>6862</v>
      </c>
      <c r="E73" s="21"/>
      <c r="F73" s="21">
        <v>414</v>
      </c>
      <c r="G73" s="26"/>
      <c r="H73" s="22">
        <f t="shared" si="10"/>
        <v>13454</v>
      </c>
      <c r="I73" s="22"/>
      <c r="J73" s="27">
        <f t="shared" si="11"/>
        <v>0.45919429166047271</v>
      </c>
      <c r="K73" s="28">
        <f t="shared" si="12"/>
        <v>0.51003419057529364</v>
      </c>
      <c r="L73" s="28">
        <f t="shared" si="13"/>
        <v>3.0771517764233685E-2</v>
      </c>
      <c r="M73" s="28">
        <f t="shared" si="14"/>
        <v>1</v>
      </c>
    </row>
    <row r="74" spans="1:13" ht="12.75" customHeight="1">
      <c r="A74" s="24" t="s">
        <v>54</v>
      </c>
      <c r="B74" s="20">
        <v>424</v>
      </c>
      <c r="C74" s="25"/>
      <c r="D74" s="21">
        <v>367</v>
      </c>
      <c r="E74" s="21"/>
      <c r="F74" s="21">
        <v>19</v>
      </c>
      <c r="G74" s="26"/>
      <c r="H74" s="22">
        <f t="shared" si="10"/>
        <v>810</v>
      </c>
      <c r="I74" s="22"/>
      <c r="J74" s="27">
        <f t="shared" si="11"/>
        <v>0.52345679012345681</v>
      </c>
      <c r="K74" s="28">
        <f t="shared" si="12"/>
        <v>0.45308641975308644</v>
      </c>
      <c r="L74" s="28">
        <f t="shared" si="13"/>
        <v>2.3456790123456792E-2</v>
      </c>
      <c r="M74" s="28">
        <f t="shared" si="14"/>
        <v>1</v>
      </c>
    </row>
    <row r="75" spans="1:13" ht="12.75" customHeight="1">
      <c r="A75" s="24" t="s">
        <v>55</v>
      </c>
      <c r="B75" s="20">
        <v>4127</v>
      </c>
      <c r="C75" s="25"/>
      <c r="D75" s="21">
        <v>391</v>
      </c>
      <c r="E75" s="21"/>
      <c r="F75" s="21">
        <v>109</v>
      </c>
      <c r="G75" s="26"/>
      <c r="H75" s="22">
        <f t="shared" si="10"/>
        <v>4627</v>
      </c>
      <c r="I75" s="22"/>
      <c r="J75" s="27">
        <f t="shared" si="11"/>
        <v>0.89193862113680566</v>
      </c>
      <c r="K75" s="28">
        <f t="shared" si="12"/>
        <v>8.4503998271017941E-2</v>
      </c>
      <c r="L75" s="28">
        <f t="shared" si="13"/>
        <v>2.3557380592176356E-2</v>
      </c>
      <c r="M75" s="28">
        <f t="shared" si="14"/>
        <v>1</v>
      </c>
    </row>
    <row r="76" spans="1:13" ht="12.75" customHeight="1">
      <c r="A76" s="24" t="s">
        <v>56</v>
      </c>
      <c r="B76" s="20">
        <v>835</v>
      </c>
      <c r="C76" s="47"/>
      <c r="D76" s="59">
        <v>877</v>
      </c>
      <c r="E76" s="59"/>
      <c r="F76" s="59">
        <v>14</v>
      </c>
      <c r="G76" s="49"/>
      <c r="H76" s="22">
        <f t="shared" si="10"/>
        <v>1726</v>
      </c>
      <c r="I76" s="22"/>
      <c r="J76" s="27">
        <f t="shared" si="11"/>
        <v>0.48377752027809967</v>
      </c>
      <c r="K76" s="28">
        <f t="shared" si="12"/>
        <v>0.50811123986095019</v>
      </c>
      <c r="L76" s="28">
        <f t="shared" si="13"/>
        <v>8.1112398609501733E-3</v>
      </c>
      <c r="M76" s="28">
        <f t="shared" si="14"/>
        <v>1</v>
      </c>
    </row>
    <row r="77" spans="1:13" ht="12.75" customHeight="1">
      <c r="A77" s="24" t="s">
        <v>57</v>
      </c>
      <c r="B77" s="20">
        <v>1862</v>
      </c>
      <c r="C77" s="25"/>
      <c r="D77" s="21">
        <v>198</v>
      </c>
      <c r="E77" s="21"/>
      <c r="F77" s="21">
        <v>24</v>
      </c>
      <c r="G77" s="26"/>
      <c r="H77" s="22">
        <f t="shared" si="10"/>
        <v>2084</v>
      </c>
      <c r="I77" s="22"/>
      <c r="J77" s="27">
        <f t="shared" si="11"/>
        <v>0.89347408829174668</v>
      </c>
      <c r="K77" s="28">
        <f t="shared" si="12"/>
        <v>9.5009596928982726E-2</v>
      </c>
      <c r="L77" s="28">
        <f t="shared" si="13"/>
        <v>1.1516314779270634E-2</v>
      </c>
      <c r="M77" s="28">
        <f t="shared" si="14"/>
        <v>1</v>
      </c>
    </row>
    <row r="78" spans="1:13" ht="12.75" customHeight="1">
      <c r="A78" s="24" t="s">
        <v>58</v>
      </c>
      <c r="B78" s="20">
        <v>763</v>
      </c>
      <c r="C78" s="25"/>
      <c r="D78" s="21">
        <v>191</v>
      </c>
      <c r="E78" s="21"/>
      <c r="F78" s="21">
        <v>131</v>
      </c>
      <c r="G78" s="26"/>
      <c r="H78" s="22">
        <f t="shared" si="10"/>
        <v>1085</v>
      </c>
      <c r="I78" s="22"/>
      <c r="J78" s="27">
        <f t="shared" si="11"/>
        <v>0.70322580645161292</v>
      </c>
      <c r="K78" s="28">
        <f t="shared" si="12"/>
        <v>0.17603686635944701</v>
      </c>
      <c r="L78" s="28">
        <f t="shared" si="13"/>
        <v>0.12073732718894009</v>
      </c>
      <c r="M78" s="28">
        <f t="shared" si="14"/>
        <v>1</v>
      </c>
    </row>
    <row r="79" spans="1:13" ht="12.75" customHeight="1">
      <c r="A79" s="24" t="s">
        <v>59</v>
      </c>
      <c r="B79" s="20">
        <v>4450</v>
      </c>
      <c r="C79" s="25"/>
      <c r="D79" s="21">
        <v>1196</v>
      </c>
      <c r="E79" s="21"/>
      <c r="F79" s="21">
        <v>698</v>
      </c>
      <c r="G79" s="26"/>
      <c r="H79" s="22">
        <f t="shared" si="10"/>
        <v>6344</v>
      </c>
      <c r="I79" s="22"/>
      <c r="J79" s="27">
        <f t="shared" si="11"/>
        <v>0.70145018915510715</v>
      </c>
      <c r="K79" s="28">
        <f t="shared" si="12"/>
        <v>0.18852459016393441</v>
      </c>
      <c r="L79" s="28">
        <f t="shared" si="13"/>
        <v>0.11002522068095838</v>
      </c>
      <c r="M79" s="28">
        <f t="shared" si="14"/>
        <v>1</v>
      </c>
    </row>
    <row r="80" spans="1:13" ht="12.75" customHeight="1">
      <c r="A80" s="24" t="s">
        <v>60</v>
      </c>
      <c r="B80" s="20">
        <v>2551</v>
      </c>
      <c r="C80" s="25"/>
      <c r="D80" s="21">
        <v>368</v>
      </c>
      <c r="E80" s="21"/>
      <c r="F80" s="21">
        <v>3</v>
      </c>
      <c r="G80" s="26"/>
      <c r="H80" s="22">
        <f t="shared" si="10"/>
        <v>2922</v>
      </c>
      <c r="I80" s="22"/>
      <c r="J80" s="27">
        <f t="shared" si="11"/>
        <v>0.8730321697467488</v>
      </c>
      <c r="K80" s="28">
        <f t="shared" si="12"/>
        <v>0.12594113620807665</v>
      </c>
      <c r="L80" s="28">
        <f t="shared" si="13"/>
        <v>1.026694045174538E-3</v>
      </c>
      <c r="M80" s="28">
        <f t="shared" si="14"/>
        <v>1</v>
      </c>
    </row>
    <row r="81" spans="1:13" ht="12.75" customHeight="1">
      <c r="A81" s="24" t="s">
        <v>61</v>
      </c>
      <c r="B81" s="20">
        <v>2777</v>
      </c>
      <c r="C81" s="25"/>
      <c r="D81" s="21">
        <v>147</v>
      </c>
      <c r="E81" s="21"/>
      <c r="F81" s="21">
        <v>313</v>
      </c>
      <c r="G81" s="26"/>
      <c r="H81" s="22">
        <f t="shared" si="10"/>
        <v>3237</v>
      </c>
      <c r="I81" s="22"/>
      <c r="J81" s="27">
        <f t="shared" si="11"/>
        <v>0.85789311090515907</v>
      </c>
      <c r="K81" s="28">
        <f t="shared" si="12"/>
        <v>4.5412418906394809E-2</v>
      </c>
      <c r="L81" s="28">
        <f t="shared" si="13"/>
        <v>9.6694470188446097E-2</v>
      </c>
      <c r="M81" s="28">
        <f t="shared" si="14"/>
        <v>1</v>
      </c>
    </row>
    <row r="82" spans="1:13" ht="12.75" customHeight="1">
      <c r="A82" s="24" t="s">
        <v>62</v>
      </c>
      <c r="B82" s="20">
        <v>1186</v>
      </c>
      <c r="C82" s="25"/>
      <c r="D82" s="21">
        <v>396</v>
      </c>
      <c r="E82" s="21"/>
      <c r="F82" s="21">
        <v>145</v>
      </c>
      <c r="G82" s="26"/>
      <c r="H82" s="22">
        <f t="shared" si="10"/>
        <v>1727</v>
      </c>
      <c r="I82" s="22"/>
      <c r="J82" s="27">
        <f t="shared" si="11"/>
        <v>0.68674001158077591</v>
      </c>
      <c r="K82" s="28">
        <f t="shared" si="12"/>
        <v>0.22929936305732485</v>
      </c>
      <c r="L82" s="28">
        <f t="shared" si="13"/>
        <v>8.3960625361899244E-2</v>
      </c>
      <c r="M82" s="28">
        <f t="shared" si="14"/>
        <v>1</v>
      </c>
    </row>
    <row r="83" spans="1:13" ht="12.75" customHeight="1">
      <c r="A83" s="24" t="s">
        <v>63</v>
      </c>
      <c r="B83" s="20">
        <v>2424</v>
      </c>
      <c r="C83" s="25"/>
      <c r="D83" s="21">
        <v>8969</v>
      </c>
      <c r="E83" s="21"/>
      <c r="F83" s="21">
        <v>472</v>
      </c>
      <c r="G83" s="26"/>
      <c r="H83" s="22">
        <f t="shared" si="10"/>
        <v>11865</v>
      </c>
      <c r="I83" s="22"/>
      <c r="J83" s="27">
        <f t="shared" si="11"/>
        <v>0.2042983565107459</v>
      </c>
      <c r="K83" s="28">
        <f t="shared" si="12"/>
        <v>0.75592077538980196</v>
      </c>
      <c r="L83" s="28">
        <f t="shared" si="13"/>
        <v>3.9780868099452173E-2</v>
      </c>
      <c r="M83" s="28">
        <f t="shared" si="14"/>
        <v>1</v>
      </c>
    </row>
    <row r="84" spans="1:13" ht="12.75" customHeight="1">
      <c r="A84" s="24" t="s">
        <v>64</v>
      </c>
      <c r="B84" s="20">
        <v>1473</v>
      </c>
      <c r="C84" s="25"/>
      <c r="D84" s="21">
        <v>763</v>
      </c>
      <c r="E84" s="21"/>
      <c r="F84" s="21">
        <v>6</v>
      </c>
      <c r="G84" s="26"/>
      <c r="H84" s="22">
        <f t="shared" si="10"/>
        <v>2242</v>
      </c>
      <c r="I84" s="22"/>
      <c r="J84" s="27">
        <f t="shared" si="11"/>
        <v>0.65700267618198038</v>
      </c>
      <c r="K84" s="28">
        <f t="shared" si="12"/>
        <v>0.34032114183764495</v>
      </c>
      <c r="L84" s="28">
        <f t="shared" si="13"/>
        <v>2.6761819803746653E-3</v>
      </c>
      <c r="M84" s="28">
        <f t="shared" si="14"/>
        <v>1</v>
      </c>
    </row>
    <row r="85" spans="1:13" ht="12.75" customHeight="1">
      <c r="A85" s="24" t="s">
        <v>65</v>
      </c>
      <c r="B85" s="20">
        <v>6012</v>
      </c>
      <c r="C85" s="25"/>
      <c r="D85" s="21">
        <v>4496</v>
      </c>
      <c r="E85" s="21"/>
      <c r="F85" s="21">
        <v>679</v>
      </c>
      <c r="G85" s="26"/>
      <c r="H85" s="22">
        <f t="shared" si="10"/>
        <v>11187</v>
      </c>
      <c r="I85" s="22"/>
      <c r="J85" s="27">
        <f t="shared" si="11"/>
        <v>0.5374094931617055</v>
      </c>
      <c r="K85" s="28">
        <f t="shared" si="12"/>
        <v>0.40189505676231341</v>
      </c>
      <c r="L85" s="28">
        <f t="shared" si="13"/>
        <v>6.0695450075981053E-2</v>
      </c>
      <c r="M85" s="28">
        <f t="shared" si="14"/>
        <v>1</v>
      </c>
    </row>
    <row r="86" spans="1:13" ht="12.75" customHeight="1">
      <c r="A86" s="24" t="s">
        <v>66</v>
      </c>
      <c r="B86" s="20">
        <v>2249</v>
      </c>
      <c r="C86" s="25"/>
      <c r="D86" s="21">
        <v>413</v>
      </c>
      <c r="E86" s="21"/>
      <c r="F86" s="21">
        <v>136</v>
      </c>
      <c r="G86" s="26"/>
      <c r="H86" s="22">
        <f t="shared" si="10"/>
        <v>2798</v>
      </c>
      <c r="I86" s="22"/>
      <c r="J86" s="27">
        <f t="shared" si="11"/>
        <v>0.80378842030021447</v>
      </c>
      <c r="K86" s="28">
        <f t="shared" si="12"/>
        <v>0.14760543245175126</v>
      </c>
      <c r="L86" s="28">
        <f t="shared" si="13"/>
        <v>4.8606147248034311E-2</v>
      </c>
      <c r="M86" s="28">
        <f t="shared" si="14"/>
        <v>1</v>
      </c>
    </row>
    <row r="87" spans="1:13" ht="12.75" customHeight="1">
      <c r="A87" s="24" t="s">
        <v>67</v>
      </c>
      <c r="B87" s="20">
        <v>490</v>
      </c>
      <c r="C87" s="25"/>
      <c r="D87" s="21">
        <v>449</v>
      </c>
      <c r="E87" s="21"/>
      <c r="F87" s="21">
        <v>4</v>
      </c>
      <c r="G87" s="26"/>
      <c r="H87" s="22">
        <f t="shared" si="10"/>
        <v>943</v>
      </c>
      <c r="I87" s="22"/>
      <c r="J87" s="27">
        <f t="shared" si="11"/>
        <v>0.51961823966065745</v>
      </c>
      <c r="K87" s="28">
        <f t="shared" si="12"/>
        <v>0.47613997879109227</v>
      </c>
      <c r="L87" s="28">
        <f t="shared" si="13"/>
        <v>4.2417815482502655E-3</v>
      </c>
      <c r="M87" s="28">
        <f t="shared" si="14"/>
        <v>1</v>
      </c>
    </row>
    <row r="88" spans="1:13" ht="12.75" customHeight="1">
      <c r="A88" s="24" t="s">
        <v>68</v>
      </c>
      <c r="B88" s="20">
        <v>1447</v>
      </c>
      <c r="C88" s="25"/>
      <c r="D88" s="21">
        <v>5113</v>
      </c>
      <c r="E88" s="21"/>
      <c r="F88" s="21">
        <v>425</v>
      </c>
      <c r="G88" s="26"/>
      <c r="H88" s="22">
        <f t="shared" si="10"/>
        <v>6985</v>
      </c>
      <c r="I88" s="22"/>
      <c r="J88" s="27">
        <f t="shared" si="11"/>
        <v>0.20715819613457409</v>
      </c>
      <c r="K88" s="28">
        <f t="shared" si="12"/>
        <v>0.7319971367215462</v>
      </c>
      <c r="L88" s="28">
        <f t="shared" si="13"/>
        <v>6.084466714387974E-2</v>
      </c>
      <c r="M88" s="28">
        <f t="shared" si="14"/>
        <v>1</v>
      </c>
    </row>
    <row r="89" spans="1:13" ht="12.75" customHeight="1">
      <c r="A89" s="24" t="s">
        <v>69</v>
      </c>
      <c r="B89" s="20">
        <v>2278</v>
      </c>
      <c r="C89" s="25"/>
      <c r="D89" s="21">
        <v>924</v>
      </c>
      <c r="E89" s="21"/>
      <c r="F89" s="21">
        <v>754</v>
      </c>
      <c r="G89" s="26"/>
      <c r="H89" s="22">
        <f t="shared" si="10"/>
        <v>3956</v>
      </c>
      <c r="I89" s="22"/>
      <c r="J89" s="27">
        <f t="shared" si="11"/>
        <v>0.57583417593528818</v>
      </c>
      <c r="K89" s="28">
        <f t="shared" si="12"/>
        <v>0.23356926188068755</v>
      </c>
      <c r="L89" s="28">
        <f t="shared" si="13"/>
        <v>0.19059656218402427</v>
      </c>
      <c r="M89" s="28">
        <f t="shared" si="14"/>
        <v>1</v>
      </c>
    </row>
    <row r="90" spans="1:13" ht="12.75" customHeight="1">
      <c r="A90" s="24" t="s">
        <v>70</v>
      </c>
      <c r="B90" s="20">
        <v>628</v>
      </c>
      <c r="C90" s="25"/>
      <c r="D90" s="21">
        <v>205</v>
      </c>
      <c r="E90" s="21"/>
      <c r="F90" s="21">
        <v>167</v>
      </c>
      <c r="G90" s="26"/>
      <c r="H90" s="22">
        <f t="shared" si="10"/>
        <v>1000</v>
      </c>
      <c r="I90" s="22"/>
      <c r="J90" s="27">
        <f t="shared" si="11"/>
        <v>0.628</v>
      </c>
      <c r="K90" s="28">
        <f t="shared" si="12"/>
        <v>0.20499999999999999</v>
      </c>
      <c r="L90" s="28">
        <f t="shared" si="13"/>
        <v>0.16700000000000001</v>
      </c>
      <c r="M90" s="28">
        <f t="shared" si="14"/>
        <v>1</v>
      </c>
    </row>
    <row r="91" spans="1:13" ht="12.75" customHeight="1">
      <c r="A91" s="24" t="s">
        <v>71</v>
      </c>
      <c r="B91" s="20">
        <v>872</v>
      </c>
      <c r="C91" s="25"/>
      <c r="D91" s="21">
        <v>332</v>
      </c>
      <c r="E91" s="21"/>
      <c r="F91" s="21">
        <v>6</v>
      </c>
      <c r="G91" s="26"/>
      <c r="H91" s="22">
        <f t="shared" si="10"/>
        <v>1210</v>
      </c>
      <c r="I91" s="22"/>
      <c r="J91" s="27">
        <f t="shared" si="11"/>
        <v>0.72066115702479339</v>
      </c>
      <c r="K91" s="28">
        <f t="shared" si="12"/>
        <v>0.27438016528925618</v>
      </c>
      <c r="L91" s="28">
        <f t="shared" si="13"/>
        <v>4.9586776859504135E-3</v>
      </c>
      <c r="M91" s="28">
        <f t="shared" si="14"/>
        <v>0.99999999999999989</v>
      </c>
    </row>
    <row r="92" spans="1:13" ht="12.75" customHeight="1">
      <c r="A92" s="24" t="s">
        <v>72</v>
      </c>
      <c r="B92" s="20">
        <v>693</v>
      </c>
      <c r="C92" s="25"/>
      <c r="D92" s="21">
        <v>291</v>
      </c>
      <c r="E92" s="21"/>
      <c r="F92" s="21">
        <v>15</v>
      </c>
      <c r="G92" s="26"/>
      <c r="H92" s="22">
        <f t="shared" si="10"/>
        <v>999</v>
      </c>
      <c r="I92" s="22"/>
      <c r="J92" s="27">
        <f t="shared" si="11"/>
        <v>0.69369369369369371</v>
      </c>
      <c r="K92" s="28">
        <f t="shared" si="12"/>
        <v>0.29129129129129128</v>
      </c>
      <c r="L92" s="28">
        <f t="shared" si="13"/>
        <v>1.5015015015015015E-2</v>
      </c>
      <c r="M92" s="28">
        <f t="shared" si="14"/>
        <v>1</v>
      </c>
    </row>
    <row r="93" spans="1:13" ht="12.75" customHeight="1">
      <c r="A93" s="24" t="s">
        <v>26</v>
      </c>
      <c r="B93" s="20">
        <f>SUM(B69:B92)</f>
        <v>47119</v>
      </c>
      <c r="C93" s="20"/>
      <c r="D93" s="22">
        <f>SUM(D69:D92)</f>
        <v>33806</v>
      </c>
      <c r="E93" s="22"/>
      <c r="F93" s="22">
        <f>SUM(F69:F92)</f>
        <v>6513</v>
      </c>
      <c r="G93" s="22"/>
      <c r="H93" s="22">
        <f>SUM(H69:H92)</f>
        <v>87438</v>
      </c>
      <c r="I93" s="22"/>
      <c r="J93" s="27">
        <f t="shared" si="11"/>
        <v>0.53888469544134132</v>
      </c>
      <c r="K93" s="28">
        <f t="shared" si="12"/>
        <v>0.38662823943823049</v>
      </c>
      <c r="L93" s="28">
        <f t="shared" si="13"/>
        <v>7.4487065120428186E-2</v>
      </c>
      <c r="M93" s="28">
        <f t="shared" si="14"/>
        <v>1</v>
      </c>
    </row>
    <row r="94" spans="1:13" ht="12.75" customHeight="1">
      <c r="B94" s="20"/>
      <c r="C94" s="20"/>
      <c r="D94" s="21"/>
      <c r="E94" s="21"/>
      <c r="F94" s="21"/>
      <c r="G94" s="21"/>
      <c r="H94" s="22"/>
      <c r="I94" s="22"/>
      <c r="J94" s="27"/>
      <c r="K94" s="28"/>
      <c r="L94" s="28"/>
      <c r="M94" s="28"/>
    </row>
    <row r="95" spans="1:13" ht="15" customHeight="1">
      <c r="A95" s="61" t="s">
        <v>73</v>
      </c>
      <c r="B95" s="20"/>
      <c r="C95" s="20"/>
      <c r="D95" s="21"/>
      <c r="E95" s="21"/>
      <c r="F95" s="21"/>
      <c r="G95" s="21"/>
      <c r="H95" s="22"/>
      <c r="I95" s="22"/>
      <c r="J95" s="27"/>
      <c r="K95" s="28"/>
      <c r="L95" s="28"/>
      <c r="M95" s="28"/>
    </row>
    <row r="96" spans="1:13" ht="12.75" customHeight="1">
      <c r="A96" s="24"/>
      <c r="B96" s="20"/>
      <c r="C96" s="20"/>
      <c r="D96" s="21"/>
      <c r="E96" s="21"/>
      <c r="F96" s="21"/>
      <c r="G96" s="21"/>
      <c r="H96" s="22"/>
      <c r="I96" s="22"/>
      <c r="J96" s="27"/>
      <c r="K96" s="28"/>
      <c r="L96" s="28"/>
      <c r="M96" s="28"/>
    </row>
    <row r="97" spans="1:13" ht="12.75" customHeight="1">
      <c r="A97" s="24" t="s">
        <v>74</v>
      </c>
      <c r="B97" s="20">
        <v>74</v>
      </c>
      <c r="C97" s="20"/>
      <c r="D97" s="21">
        <v>226</v>
      </c>
      <c r="E97" s="21"/>
      <c r="F97" s="21">
        <v>31</v>
      </c>
      <c r="G97" s="21"/>
      <c r="H97" s="22">
        <f>SUM(B97:F97)</f>
        <v>331</v>
      </c>
      <c r="I97" s="22"/>
      <c r="J97" s="27">
        <f>B97/H97</f>
        <v>0.22356495468277945</v>
      </c>
      <c r="K97" s="28">
        <f>D97/H97</f>
        <v>0.68277945619335345</v>
      </c>
      <c r="L97" s="28">
        <f>F97/H97</f>
        <v>9.3655589123867067E-2</v>
      </c>
      <c r="M97" s="28">
        <f>SUM(J97:L97)</f>
        <v>1</v>
      </c>
    </row>
    <row r="98" spans="1:13" ht="12.75" customHeight="1">
      <c r="A98" s="24" t="s">
        <v>75</v>
      </c>
      <c r="B98" s="50">
        <v>0</v>
      </c>
      <c r="C98" s="50"/>
      <c r="D98" s="51">
        <v>0</v>
      </c>
      <c r="E98" s="51"/>
      <c r="F98" s="51">
        <v>1588</v>
      </c>
      <c r="G98" s="51"/>
      <c r="H98" s="22">
        <f>SUM(B98:F98)</f>
        <v>1588</v>
      </c>
      <c r="I98" s="22"/>
      <c r="J98" s="27">
        <f>B98/H98</f>
        <v>0</v>
      </c>
      <c r="K98" s="28">
        <f>D98/H98</f>
        <v>0</v>
      </c>
      <c r="L98" s="28">
        <f>F98/H98</f>
        <v>1</v>
      </c>
      <c r="M98" s="28">
        <f>SUM(J98:L98)</f>
        <v>1</v>
      </c>
    </row>
    <row r="99" spans="1:13" ht="12.75" customHeight="1">
      <c r="A99" s="24" t="s">
        <v>26</v>
      </c>
      <c r="B99" s="20">
        <f>SUM(B97:B98)</f>
        <v>74</v>
      </c>
      <c r="C99" s="20"/>
      <c r="D99" s="21">
        <f>SUM(D97:D98)</f>
        <v>226</v>
      </c>
      <c r="E99" s="21"/>
      <c r="F99" s="21">
        <f>SUM(F97:F98)</f>
        <v>1619</v>
      </c>
      <c r="G99" s="21"/>
      <c r="H99" s="22">
        <f>SUM(H97:H98)</f>
        <v>1919</v>
      </c>
      <c r="I99" s="22"/>
      <c r="J99" s="27">
        <f>B99/H99</f>
        <v>3.8561750911933299E-2</v>
      </c>
      <c r="K99" s="28">
        <f>D99/H99</f>
        <v>0.11776967170401251</v>
      </c>
      <c r="L99" s="28">
        <f>F99/H99</f>
        <v>0.84366857738405421</v>
      </c>
      <c r="M99" s="28">
        <f>SUM(J99:L99)</f>
        <v>1</v>
      </c>
    </row>
    <row r="100" spans="1:13" ht="12.75" customHeight="1">
      <c r="B100" s="20"/>
      <c r="C100" s="20"/>
      <c r="D100" s="21"/>
      <c r="E100" s="21"/>
      <c r="F100" s="21"/>
      <c r="G100" s="21"/>
      <c r="H100" s="22"/>
      <c r="I100" s="22"/>
      <c r="J100" s="27"/>
      <c r="K100" s="28"/>
      <c r="L100" s="28"/>
      <c r="M100" s="28"/>
    </row>
    <row r="101" spans="1:13" ht="23.25" customHeight="1">
      <c r="A101" s="52" t="s">
        <v>76</v>
      </c>
      <c r="B101" s="20">
        <f>SUM(B93+B99)</f>
        <v>47193</v>
      </c>
      <c r="C101" s="20"/>
      <c r="D101" s="22">
        <f>SUM(D93+D99)</f>
        <v>34032</v>
      </c>
      <c r="E101" s="22"/>
      <c r="F101" s="22">
        <f>SUM(F93+F99)</f>
        <v>8132</v>
      </c>
      <c r="G101" s="22"/>
      <c r="H101" s="22">
        <f>SUM(H93+H99)</f>
        <v>89357</v>
      </c>
      <c r="I101" s="22"/>
      <c r="J101" s="27">
        <f>B101/H101</f>
        <v>0.52813993307743101</v>
      </c>
      <c r="K101" s="28">
        <f>D101/H101</f>
        <v>0.3808543259061965</v>
      </c>
      <c r="L101" s="28">
        <f>F101/H101</f>
        <v>9.1005741016372529E-2</v>
      </c>
      <c r="M101" s="28">
        <f>SUM(J101:L101)</f>
        <v>1</v>
      </c>
    </row>
    <row r="102" spans="1:13" ht="12.75" customHeight="1">
      <c r="B102" s="20"/>
      <c r="C102" s="20"/>
      <c r="D102" s="21"/>
      <c r="E102" s="21"/>
      <c r="F102" s="21"/>
      <c r="G102" s="21"/>
      <c r="H102" s="22"/>
      <c r="I102" s="22"/>
      <c r="J102" s="27"/>
      <c r="K102" s="28"/>
      <c r="L102" s="28"/>
      <c r="M102" s="28"/>
    </row>
    <row r="103" spans="1:13" ht="12.75" customHeight="1" thickBot="1">
      <c r="A103" s="3" t="s">
        <v>77</v>
      </c>
      <c r="B103" s="20">
        <f>SUM(B101+B52)</f>
        <v>228382</v>
      </c>
      <c r="C103" s="20"/>
      <c r="D103" s="22">
        <f>SUM(D101+D52)</f>
        <v>49746</v>
      </c>
      <c r="E103" s="22"/>
      <c r="F103" s="22">
        <f>SUM(F101+F52)</f>
        <v>14484</v>
      </c>
      <c r="G103" s="22"/>
      <c r="H103" s="22">
        <f>SUM(H101+H52)</f>
        <v>292612</v>
      </c>
      <c r="I103" s="22"/>
      <c r="J103" s="53">
        <f>B103/H103</f>
        <v>0.7804943064535973</v>
      </c>
      <c r="K103" s="54">
        <f>D103/H103</f>
        <v>0.17000669828988557</v>
      </c>
      <c r="L103" s="54">
        <f>F103/H103</f>
        <v>4.9498995256517166E-2</v>
      </c>
      <c r="M103" s="54">
        <f>SUM(J103:L103)</f>
        <v>1</v>
      </c>
    </row>
    <row r="104" spans="1:13" ht="12.75" customHeight="1" thickTop="1">
      <c r="A104" s="55" t="s">
        <v>47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 customHeight="1">
      <c r="A105" s="24" t="s">
        <v>80</v>
      </c>
    </row>
    <row r="106" spans="1:13" ht="12.75" customHeight="1">
      <c r="A106" s="1" t="s">
        <v>48</v>
      </c>
    </row>
    <row r="107" spans="1:13" ht="12.75" customHeight="1">
      <c r="A107" s="56"/>
    </row>
    <row r="108" spans="1:13" ht="12.75" customHeight="1">
      <c r="A108" s="24" t="s">
        <v>93</v>
      </c>
    </row>
    <row r="109" spans="1:13" ht="12.75" customHeight="1"/>
    <row r="110" spans="1:13" ht="12.75" customHeight="1"/>
    <row r="111" spans="1:13" ht="12.75" customHeight="1"/>
    <row r="112" spans="1:13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</sheetData>
  <phoneticPr fontId="0" type="noConversion"/>
  <pageMargins left="0.56000000000000005" right="0.25" top="0.92" bottom="0.22" header="0.5" footer="0.2"/>
  <pageSetup scale="64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77 - In and Out state UG </vt:lpstr>
      <vt:lpstr>'Table 77 - In and Out state UG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2008-03-05T19:37:40Z</cp:lastPrinted>
  <dcterms:created xsi:type="dcterms:W3CDTF">2003-06-19T21:33:04Z</dcterms:created>
  <dcterms:modified xsi:type="dcterms:W3CDTF">2010-07-29T19:45:57Z</dcterms:modified>
</cp:coreProperties>
</file>