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6150" windowWidth="8325" windowHeight="6195" activeTab="0"/>
  </bookViews>
  <sheets>
    <sheet name="Table 49 - Total HCT" sheetId="1" r:id="rId1"/>
  </sheets>
  <definedNames>
    <definedName name="JETSET">'Table 49 - Total HCT'!$A$2:$S$108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<sst xmlns="http://schemas.openxmlformats.org/spreadsheetml/2006/main" count="366" uniqueCount="109">
  <si>
    <t>FALL</t>
  </si>
  <si>
    <t>1981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</si>
  <si>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</si>
  <si>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</si>
  <si>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</si>
  <si>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</si>
  <si>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</si>
  <si>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</si>
  <si>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</si>
  <si>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</si>
  <si>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</si>
  <si>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</si>
  <si>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</si>
  <si>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</si>
  <si>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</si>
  <si>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</si>
  <si>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</si>
  <si>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</si>
  <si>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</si>
  <si>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</si>
  <si>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</si>
  <si>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PUBLIC BACCALAUREATE AND HIGHER DEGREE-GRANTING INSTITUTIONS</t>
  </si>
  <si>
    <t>CENTRAL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</si>
  <si>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</si>
  <si>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</si>
  <si>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</si>
  <si>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</si>
  <si>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</si>
  <si>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</si>
  <si>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</si>
  <si>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</si>
  <si>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</si>
  <si>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UMR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</si>
  <si>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</si>
  <si>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</si>
  <si>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</si>
  <si>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</si>
  <si>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</si>
  <si>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</si>
  <si>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</si>
  <si>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N/A</t>
  </si>
  <si>
    <t>METRO CC - BLUE RIVER</t>
  </si>
  <si>
    <t>--</t>
  </si>
  <si>
    <t>METRO CC - LONGVIEW</t>
  </si>
  <si>
    <t>METRO CC - MAPLE WOODS</t>
  </si>
  <si>
    <t>METRO CC - PENN VALLEY</t>
  </si>
  <si>
    <t>METRO CC - PIONEER</t>
  </si>
  <si>
    <t>MINERAL AREA</t>
  </si>
  <si>
    <t>MOBERLY</t>
  </si>
  <si>
    <t>NORTH CENTRAL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</si>
  <si>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</si>
  <si>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</si>
  <si>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</si>
  <si>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</si>
  <si>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</si>
  <si>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</si>
  <si>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</si>
  <si>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INSTITUTION TOTAL</t>
  </si>
  <si>
    <t>N/A indicates that data are not available.</t>
  </si>
  <si>
    <t>-- indicates that the institution was not or is no longer open.</t>
  </si>
  <si>
    <t>PRIVATE NOT-FOR-PROFIT (INDEPENDENT) BACCALAUREATE AND HIGHER DEGREE-GRANTING INSTITUTIONS</t>
  </si>
  <si>
    <t>AVILA</t>
  </si>
  <si>
    <t>CARDINAL NEWMAN</t>
  </si>
  <si>
    <t>CENTRAL METHODIST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</si>
  <si>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</si>
  <si>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</si>
  <si>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</si>
  <si>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</si>
  <si>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</si>
  <si>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</si>
  <si>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</si>
  <si>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</si>
  <si>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</si>
  <si>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</si>
  <si>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</si>
  <si>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</si>
  <si>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</si>
  <si>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</si>
  <si>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</si>
  <si>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</si>
  <si>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TARKIO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</si>
  <si>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</si>
  <si>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</si>
  <si>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</si>
  <si>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</si>
  <si>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</si>
  <si>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</si>
  <si>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</si>
  <si>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KEMPER*</t>
  </si>
  <si>
    <t>*</t>
  </si>
  <si>
    <t>NORTHWEST MISSOURI CC</t>
  </si>
  <si>
    <t>ST. MARY'S</t>
  </si>
  <si>
    <t>ST. PAUL'S</t>
  </si>
  <si>
    <t>WENTWORTH</t>
  </si>
  <si>
    <t>PRIVATE NOT-FOR-PROFIT (INDEPENDENT) TOTAL</t>
  </si>
  <si>
    <t>STATE TOTAL</t>
  </si>
  <si>
    <t xml:space="preserve">*Figures in fall 1999 are  from the IPEDS EF, Fall Enrollment form.  As of fall 2000, Kemper was </t>
  </si>
  <si>
    <t xml:space="preserve">no longer offering postsecondary programs.  </t>
  </si>
  <si>
    <t>Source:  DHE02, Supplement to IPEDS EF</t>
  </si>
  <si>
    <t>TABLE 49</t>
  </si>
  <si>
    <t>TABLE 50</t>
  </si>
  <si>
    <t>2003</t>
  </si>
  <si>
    <t>SOURCE:  DHE02, Supplement to IPEDS EF and Enhanced Missouri Student Achievement Study</t>
  </si>
  <si>
    <t>2005</t>
  </si>
  <si>
    <t>MISSOURI STATE</t>
  </si>
  <si>
    <t>MSU- WEST PLAINS</t>
  </si>
  <si>
    <t>METRO CC - BUSINESS AND TECHNOLOGY</t>
  </si>
  <si>
    <t>TOTAL HEADCOUNT ENROLLMENT AT PUBLIC INSTITUTIONS, FALL 1981, FALL 2001 - FALL 2006</t>
  </si>
  <si>
    <t>TOTAL HEADCOUNT ENROLLMENT AT PRIVATE NOT-FOR-PROFIT (INDEPENDENT) INSTITUTIONS, FALL 1981, FALL 2001-FALL 2006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</si>
</sst>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9">
    <font>
      <sz val="7"/>
      <name val="TM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8"/>
      <color indexed="8"/>
      <name val="Times New Roman"/>
      <family val="0"/>
    </font>
    <font>
      <u val="single"/>
      <sz val="8"/>
      <name val="Times New Roman"/>
      <family val="0"/>
    </font>
    <font>
      <i/>
      <sz val="8"/>
      <color indexed="8"/>
      <name val="Times New Roman"/>
      <family val="0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>
        <color indexed="8"/>
      </bottom>
    </border>
  </borders>
  <cellStyleXfs count="15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92">
    <xf numFmtId="2" fontId="0" fillId="0" borderId="0" xfId="0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Font="1" applyAlignment="1">
      <alignment/>
    </xf>
    <xf numFmtId="2" fontId="5" fillId="2" borderId="1" xfId="0" applyFont="1" applyFill="1" applyAlignment="1">
      <alignment/>
    </xf>
    <xf numFmtId="2" fontId="5" fillId="2" borderId="0" xfId="0" applyFont="1" applyFill="1" applyAlignment="1">
      <alignment/>
    </xf>
    <xf numFmtId="3" fontId="5" fillId="2" borderId="2" xfId="0" applyNumberFormat="1" applyFont="1" applyFill="1" applyAlignment="1">
      <alignment/>
    </xf>
    <xf numFmtId="3" fontId="5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 wrapText="1"/>
    </xf>
    <xf numFmtId="2" fontId="4" fillId="0" borderId="0" xfId="0" applyFont="1" applyAlignment="1">
      <alignment/>
    </xf>
    <xf numFmtId="3" fontId="4" fillId="0" borderId="0" xfId="0" applyNumberFormat="1" applyFont="1" applyAlignment="1">
      <alignment/>
    </xf>
    <xf numFmtId="2" fontId="4" fillId="0" borderId="1" xfId="0" applyFont="1" applyAlignment="1">
      <alignment/>
    </xf>
    <xf numFmtId="3" fontId="4" fillId="0" borderId="3" xfId="0" applyNumberFormat="1" applyFont="1" applyAlignment="1">
      <alignment/>
    </xf>
    <xf numFmtId="2" fontId="4" fillId="0" borderId="3" xfId="0" applyFont="1" applyAlignment="1">
      <alignment/>
    </xf>
    <xf numFmtId="3" fontId="4" fillId="0" borderId="2" xfId="0" applyNumberFormat="1" applyFont="1" applyAlignment="1">
      <alignment/>
    </xf>
    <xf numFmtId="2" fontId="4" fillId="0" borderId="2" xfId="0" applyFont="1" applyAlignment="1">
      <alignment/>
    </xf>
    <xf numFmtId="2" fontId="4" fillId="0" borderId="4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5" fillId="2" borderId="2" xfId="0" applyNumberFormat="1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3" fontId="5" fillId="2" borderId="0" xfId="0" applyNumberFormat="1" applyFont="1" applyFill="1" applyAlignment="1">
      <alignment horizontal="center"/>
    </xf>
    <xf numFmtId="3" fontId="7" fillId="2" borderId="1" xfId="0" applyNumberFormat="1" applyFont="1" applyFill="1" applyAlignment="1">
      <alignment/>
    </xf>
    <xf numFmtId="3" fontId="7" fillId="2" borderId="0" xfId="0" applyNumberFormat="1" applyFont="1" applyFill="1" applyAlignment="1">
      <alignment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2" fontId="4" fillId="0" borderId="0" xfId="0" applyFont="1" applyAlignment="1">
      <alignment/>
    </xf>
    <xf numFmtId="2" fontId="5" fillId="2" borderId="3" xfId="0" applyFont="1" applyFill="1" applyAlignment="1">
      <alignment/>
    </xf>
    <xf numFmtId="2" fontId="4" fillId="0" borderId="5" xfId="0" applyFont="1" applyAlignment="1">
      <alignment/>
    </xf>
    <xf numFmtId="2" fontId="4" fillId="0" borderId="3" xfId="0" applyFont="1" applyAlignment="1">
      <alignment/>
    </xf>
    <xf numFmtId="3" fontId="4" fillId="0" borderId="3" xfId="0" applyNumberFormat="1" applyFont="1" applyAlignment="1">
      <alignment/>
    </xf>
    <xf numFmtId="2" fontId="4" fillId="0" borderId="0" xfId="0" applyFont="1" applyAlignment="1">
      <alignment/>
    </xf>
    <xf numFmtId="2" fontId="5" fillId="2" borderId="0" xfId="0" applyFont="1" applyFill="1" applyAlignment="1">
      <alignment horizontal="center"/>
    </xf>
    <xf numFmtId="2" fontId="4" fillId="0" borderId="2" xfId="0" applyFont="1" applyAlignment="1">
      <alignment horizontal="center"/>
    </xf>
    <xf numFmtId="2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2" fontId="5" fillId="2" borderId="0" xfId="0" applyFont="1" applyFill="1" applyAlignment="1">
      <alignment/>
    </xf>
    <xf numFmtId="2" fontId="4" fillId="0" borderId="1" xfId="0" applyFont="1" applyAlignment="1">
      <alignment/>
    </xf>
    <xf numFmtId="2" fontId="4" fillId="0" borderId="1" xfId="0" applyFont="1" applyAlignment="1">
      <alignment/>
    </xf>
    <xf numFmtId="2" fontId="4" fillId="0" borderId="2" xfId="0" applyFont="1" applyAlignment="1">
      <alignment/>
    </xf>
    <xf numFmtId="3" fontId="5" fillId="2" borderId="0" xfId="0" applyNumberFormat="1" applyFont="1" applyFill="1" applyAlignment="1">
      <alignment/>
    </xf>
    <xf numFmtId="3" fontId="4" fillId="0" borderId="2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2" borderId="2" xfId="0" applyNumberFormat="1" applyFont="1" applyFill="1" applyAlignment="1">
      <alignment/>
    </xf>
    <xf numFmtId="3" fontId="5" fillId="2" borderId="0" xfId="0" applyNumberFormat="1" applyFont="1" applyFill="1" applyAlignment="1">
      <alignment horizontal="right"/>
    </xf>
    <xf numFmtId="3" fontId="4" fillId="0" borderId="0" xfId="0" applyNumberFormat="1" applyFont="1" applyAlignment="1">
      <alignment horizontal="right"/>
    </xf>
    <xf numFmtId="3" fontId="5" fillId="2" borderId="0" xfId="0" applyNumberFormat="1" applyFont="1" applyFill="1" applyAlignment="1">
      <alignment horizontal="right"/>
    </xf>
    <xf numFmtId="2" fontId="4" fillId="0" borderId="0" xfId="0" applyNumberFormat="1" applyFont="1" applyAlignment="1">
      <alignment/>
    </xf>
    <xf numFmtId="3" fontId="4" fillId="0" borderId="2" xfId="0" applyNumberFormat="1" applyFont="1" applyAlignment="1">
      <alignment horizontal="righ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left" wrapText="1"/>
    </xf>
    <xf numFmtId="2" fontId="4" fillId="0" borderId="3" xfId="0" applyNumberFormat="1" applyFont="1" applyAlignment="1">
      <alignment/>
    </xf>
    <xf numFmtId="2" fontId="4" fillId="0" borderId="6" xfId="0" applyFont="1" applyBorder="1" applyAlignment="1">
      <alignment/>
    </xf>
    <xf numFmtId="3" fontId="5" fillId="2" borderId="6" xfId="0" applyNumberFormat="1" applyFont="1" applyFill="1" applyBorder="1" applyAlignment="1">
      <alignment/>
    </xf>
    <xf numFmtId="3" fontId="5" fillId="2" borderId="7" xfId="0" applyNumberFormat="1" applyFont="1" applyFill="1" applyBorder="1" applyAlignment="1">
      <alignment/>
    </xf>
    <xf numFmtId="3" fontId="4" fillId="0" borderId="6" xfId="0" applyNumberFormat="1" applyFont="1" applyBorder="1" applyAlignment="1">
      <alignment/>
    </xf>
    <xf numFmtId="49" fontId="5" fillId="2" borderId="8" xfId="0" applyNumberFormat="1" applyFont="1" applyFill="1" applyBorder="1" applyAlignment="1">
      <alignment horizontal="center"/>
    </xf>
    <xf numFmtId="2" fontId="4" fillId="0" borderId="9" xfId="0" applyFont="1" applyBorder="1" applyAlignment="1">
      <alignment/>
    </xf>
    <xf numFmtId="2" fontId="4" fillId="0" borderId="10" xfId="0" applyFont="1" applyBorder="1" applyAlignment="1">
      <alignment horizontal="center"/>
    </xf>
    <xf numFmtId="1" fontId="5" fillId="2" borderId="10" xfId="0" applyNumberFormat="1" applyFont="1" applyFill="1" applyBorder="1" applyAlignment="1">
      <alignment horizontal="center"/>
    </xf>
    <xf numFmtId="2" fontId="4" fillId="0" borderId="11" xfId="0" applyFont="1" applyBorder="1" applyAlignment="1">
      <alignment/>
    </xf>
    <xf numFmtId="2" fontId="8" fillId="0" borderId="10" xfId="0" applyFont="1" applyBorder="1" applyAlignment="1">
      <alignment/>
    </xf>
    <xf numFmtId="2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5" fillId="2" borderId="10" xfId="0" applyNumberFormat="1" applyFont="1" applyFill="1" applyBorder="1" applyAlignment="1">
      <alignment/>
    </xf>
    <xf numFmtId="3" fontId="5" fillId="2" borderId="10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5" fillId="2" borderId="10" xfId="0" applyNumberFormat="1" applyFont="1" applyFill="1" applyBorder="1" applyAlignment="1">
      <alignment/>
    </xf>
    <xf numFmtId="3" fontId="5" fillId="2" borderId="12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5" fillId="2" borderId="13" xfId="0" applyNumberFormat="1" applyFont="1" applyFill="1" applyBorder="1" applyAlignment="1">
      <alignment/>
    </xf>
    <xf numFmtId="49" fontId="4" fillId="0" borderId="8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3" fontId="5" fillId="2" borderId="10" xfId="0" applyNumberFormat="1" applyFont="1" applyFill="1" applyBorder="1" applyAlignment="1">
      <alignment horizontal="center"/>
    </xf>
    <xf numFmtId="2" fontId="4" fillId="0" borderId="11" xfId="0" applyFont="1" applyBorder="1" applyAlignment="1">
      <alignment/>
    </xf>
    <xf numFmtId="2" fontId="4" fillId="0" borderId="10" xfId="0" applyFont="1" applyBorder="1" applyAlignment="1">
      <alignment/>
    </xf>
    <xf numFmtId="3" fontId="7" fillId="2" borderId="11" xfId="0" applyNumberFormat="1" applyFont="1" applyFill="1" applyBorder="1" applyAlignment="1">
      <alignment/>
    </xf>
    <xf numFmtId="3" fontId="7" fillId="2" borderId="10" xfId="0" applyNumberFormat="1" applyFont="1" applyFill="1" applyBorder="1" applyAlignment="1">
      <alignment/>
    </xf>
    <xf numFmtId="3" fontId="5" fillId="2" borderId="2" xfId="0" applyNumberFormat="1" applyFont="1" applyFill="1" applyAlignment="1">
      <alignment horizontal="right"/>
    </xf>
    <xf numFmtId="1" fontId="4" fillId="0" borderId="6" xfId="0" applyNumberFormat="1" applyFont="1" applyBorder="1" applyAlignment="1">
      <alignment/>
    </xf>
    <xf numFmtId="1" fontId="4" fillId="0" borderId="0" xfId="0" applyNumberFormat="1" applyFont="1" applyAlignment="1">
      <alignment horizontal="center"/>
    </xf>
    <xf numFmtId="1" fontId="4" fillId="0" borderId="8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left" wrapText="1"/>
    </xf>
    <xf numFmtId="2" fontId="0" fillId="0" borderId="0" xfId="0" applyFont="1" applyAlignment="1">
      <alignment wrapText="1"/>
    </xf>
    <xf numFmtId="2" fontId="0" fillId="0" borderId="0" xfId="0" applyFont="1" applyAlignment="1">
      <alignment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9"/>
  <sheetViews>
    <sheetView tabSelected="1" showOutlineSymbols="0" zoomScale="87" zoomScaleNormal="87" workbookViewId="0" topLeftCell="A81">
      <selection activeCell="Z100" sqref="Z100"/>
    </sheetView>
  </sheetViews>
  <sheetFormatPr defaultColWidth="9.33203125" defaultRowHeight="9.75"/>
  <cols>
    <col min="1" max="1" width="47.83203125" style="8" customWidth="1"/>
    <col min="2" max="2" width="9.16015625" style="8" customWidth="1"/>
    <col min="3" max="19" width="9.16015625" style="8" hidden="1" customWidth="1"/>
    <col min="20" max="20" width="9.16015625" style="9" hidden="1" customWidth="1"/>
    <col min="21" max="22" width="9.16015625" style="8" customWidth="1"/>
    <col min="23" max="24" width="9" style="9" customWidth="1"/>
    <col min="25" max="26" width="9" style="16" customWidth="1"/>
    <col min="27" max="252" width="15.83203125" style="8" customWidth="1"/>
    <col min="253" max="16384" width="15.83203125" style="0" customWidth="1"/>
  </cols>
  <sheetData>
    <row r="1" spans="1:22" ht="12.75" customHeight="1">
      <c r="A1" s="23" t="s">
        <v>99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5"/>
      <c r="U1" s="24"/>
      <c r="V1" s="2"/>
    </row>
    <row r="2" spans="1:22" ht="12.75" customHeight="1">
      <c r="A2" s="1" t="s">
        <v>107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2"/>
      <c r="U2" s="26"/>
      <c r="V2" s="26"/>
    </row>
    <row r="3" spans="1:26" ht="12.7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6"/>
      <c r="U3" s="6"/>
      <c r="V3" s="6"/>
      <c r="W3" s="60"/>
      <c r="X3" s="60"/>
      <c r="Y3" s="86"/>
      <c r="Z3" s="86"/>
    </row>
    <row r="4" spans="1:26" ht="12.75" customHeight="1" thickTop="1">
      <c r="A4" s="12"/>
      <c r="B4" s="27"/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62"/>
      <c r="T4" s="30"/>
      <c r="U4" s="78"/>
      <c r="V4" s="30"/>
      <c r="X4" s="35"/>
      <c r="Y4" s="87"/>
      <c r="Z4" s="87"/>
    </row>
    <row r="5" spans="1:26" ht="12.75" customHeight="1">
      <c r="A5" s="31"/>
      <c r="B5" s="32" t="s">
        <v>0</v>
      </c>
      <c r="C5" s="33" t="s">
        <v>0</v>
      </c>
      <c r="D5" s="34" t="s">
        <v>0</v>
      </c>
      <c r="E5" s="34" t="s">
        <v>0</v>
      </c>
      <c r="F5" s="34" t="s">
        <v>0</v>
      </c>
      <c r="G5" s="34" t="s">
        <v>0</v>
      </c>
      <c r="H5" s="34" t="s">
        <v>0</v>
      </c>
      <c r="I5" s="34" t="s">
        <v>0</v>
      </c>
      <c r="J5" s="34" t="s">
        <v>0</v>
      </c>
      <c r="K5" s="34" t="s">
        <v>0</v>
      </c>
      <c r="L5" s="34" t="s">
        <v>0</v>
      </c>
      <c r="M5" s="34" t="s">
        <v>0</v>
      </c>
      <c r="N5" s="34" t="s">
        <v>0</v>
      </c>
      <c r="O5" s="34" t="s">
        <v>0</v>
      </c>
      <c r="P5" s="34" t="s">
        <v>0</v>
      </c>
      <c r="Q5" s="34" t="s">
        <v>0</v>
      </c>
      <c r="R5" s="34" t="s">
        <v>0</v>
      </c>
      <c r="S5" s="63" t="s">
        <v>0</v>
      </c>
      <c r="T5" s="35" t="s">
        <v>0</v>
      </c>
      <c r="U5" s="79" t="s">
        <v>0</v>
      </c>
      <c r="V5" s="35" t="s">
        <v>0</v>
      </c>
      <c r="W5" s="35" t="s">
        <v>0</v>
      </c>
      <c r="X5" s="35" t="s">
        <v>0</v>
      </c>
      <c r="Y5" s="87" t="s">
        <v>0</v>
      </c>
      <c r="Z5" s="87" t="s">
        <v>0</v>
      </c>
    </row>
    <row r="6" spans="1:26" ht="12.75" customHeight="1">
      <c r="A6" s="36"/>
      <c r="B6" s="19" t="s">
        <v>1</v>
      </c>
      <c r="C6" s="18" t="s">
        <v>2</v>
      </c>
      <c r="D6" s="19" t="s">
        <v>3</v>
      </c>
      <c r="E6" s="19" t="s">
        <v>4</v>
      </c>
      <c r="F6" s="19" t="s">
        <v>5</v>
      </c>
      <c r="G6" s="19" t="s">
        <v>6</v>
      </c>
      <c r="H6" s="19" t="s">
        <v>7</v>
      </c>
      <c r="I6" s="19" t="s">
        <v>8</v>
      </c>
      <c r="J6" s="19" t="s">
        <v>9</v>
      </c>
      <c r="K6" s="19" t="s">
        <v>10</v>
      </c>
      <c r="L6" s="19" t="s">
        <v>11</v>
      </c>
      <c r="M6" s="19" t="s">
        <v>12</v>
      </c>
      <c r="N6" s="19" t="s">
        <v>13</v>
      </c>
      <c r="O6" s="19" t="s">
        <v>14</v>
      </c>
      <c r="P6" s="19" t="s">
        <v>15</v>
      </c>
      <c r="Q6" s="19" t="s">
        <v>16</v>
      </c>
      <c r="R6" s="19" t="s">
        <v>17</v>
      </c>
      <c r="S6" s="64" t="s">
        <v>18</v>
      </c>
      <c r="T6" s="20" t="s">
        <v>19</v>
      </c>
      <c r="U6" s="80" t="s">
        <v>20</v>
      </c>
      <c r="V6" s="19">
        <v>2002</v>
      </c>
      <c r="W6" s="61">
        <v>2003</v>
      </c>
      <c r="X6" s="77">
        <v>2004</v>
      </c>
      <c r="Y6" s="88" t="s">
        <v>103</v>
      </c>
      <c r="Z6" s="88">
        <v>2006</v>
      </c>
    </row>
    <row r="7" spans="1:22" ht="12.75" customHeight="1">
      <c r="A7" s="37"/>
      <c r="B7" s="3"/>
      <c r="C7" s="15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65"/>
      <c r="T7" s="21"/>
      <c r="U7" s="81"/>
      <c r="V7" s="38"/>
    </row>
    <row r="8" spans="1:22" ht="22.5">
      <c r="A8" s="7" t="s">
        <v>21</v>
      </c>
      <c r="B8" s="36"/>
      <c r="C8" s="39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66"/>
      <c r="T8" s="22"/>
      <c r="U8" s="82"/>
      <c r="V8" s="26"/>
    </row>
    <row r="9" spans="1:22" ht="12.75" customHeight="1">
      <c r="A9" s="7"/>
      <c r="B9" s="36"/>
      <c r="C9" s="39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67"/>
      <c r="T9" s="22"/>
      <c r="U9" s="82"/>
      <c r="V9" s="26"/>
    </row>
    <row r="10" spans="1:26" ht="12.75" customHeight="1">
      <c r="A10" s="26" t="s">
        <v>22</v>
      </c>
      <c r="B10" s="6">
        <v>9887</v>
      </c>
      <c r="C10" s="13">
        <v>9601</v>
      </c>
      <c r="D10" s="9">
        <v>8979</v>
      </c>
      <c r="E10" s="9">
        <v>8821</v>
      </c>
      <c r="F10" s="9">
        <v>9032</v>
      </c>
      <c r="G10" s="9">
        <v>9240</v>
      </c>
      <c r="H10" s="9">
        <v>10104</v>
      </c>
      <c r="I10" s="9">
        <v>10813</v>
      </c>
      <c r="J10" s="9">
        <v>11429</v>
      </c>
      <c r="K10" s="9">
        <v>11621</v>
      </c>
      <c r="L10" s="9">
        <v>11631</v>
      </c>
      <c r="M10" s="9">
        <v>11282</v>
      </c>
      <c r="N10" s="9">
        <v>10805</v>
      </c>
      <c r="O10" s="9">
        <v>10951</v>
      </c>
      <c r="P10" s="9">
        <v>10770</v>
      </c>
      <c r="Q10" s="9">
        <v>10320</v>
      </c>
      <c r="R10" s="9">
        <v>10763</v>
      </c>
      <c r="S10" s="68">
        <v>10894</v>
      </c>
      <c r="T10" s="9">
        <v>10936</v>
      </c>
      <c r="U10" s="68">
        <v>10822</v>
      </c>
      <c r="V10" s="9">
        <v>10313</v>
      </c>
      <c r="W10" s="9">
        <v>10351</v>
      </c>
      <c r="X10" s="9">
        <v>10051</v>
      </c>
      <c r="Y10" s="9">
        <v>10586</v>
      </c>
      <c r="Z10" s="9">
        <v>10727</v>
      </c>
    </row>
    <row r="11" spans="1:26" ht="12.75" customHeight="1">
      <c r="A11" s="8" t="s">
        <v>23</v>
      </c>
      <c r="B11" s="40">
        <v>1242</v>
      </c>
      <c r="C11" s="41">
        <v>1131</v>
      </c>
      <c r="D11" s="42">
        <v>1175</v>
      </c>
      <c r="E11" s="42">
        <v>1319</v>
      </c>
      <c r="F11" s="42">
        <v>1374</v>
      </c>
      <c r="G11" s="42">
        <v>1603</v>
      </c>
      <c r="H11" s="42">
        <v>1725</v>
      </c>
      <c r="I11" s="42">
        <v>1771</v>
      </c>
      <c r="J11" s="42">
        <v>1973</v>
      </c>
      <c r="K11" s="42">
        <v>1980</v>
      </c>
      <c r="L11" s="42">
        <v>1978</v>
      </c>
      <c r="M11" s="42">
        <v>1898</v>
      </c>
      <c r="N11" s="42">
        <v>1757</v>
      </c>
      <c r="O11" s="42">
        <v>1674</v>
      </c>
      <c r="P11" s="42">
        <v>1723</v>
      </c>
      <c r="Q11" s="42">
        <v>1716</v>
      </c>
      <c r="R11" s="42">
        <v>1735</v>
      </c>
      <c r="S11" s="69">
        <v>1752</v>
      </c>
      <c r="T11" s="42">
        <v>1835</v>
      </c>
      <c r="U11" s="69">
        <v>1921</v>
      </c>
      <c r="V11" s="42">
        <v>1968</v>
      </c>
      <c r="W11" s="9">
        <v>1911</v>
      </c>
      <c r="X11" s="9">
        <v>1605</v>
      </c>
      <c r="Y11" s="9">
        <v>1662</v>
      </c>
      <c r="Z11" s="9">
        <v>1868</v>
      </c>
    </row>
    <row r="12" spans="1:26" ht="12.75" customHeight="1">
      <c r="A12" s="31" t="s">
        <v>24</v>
      </c>
      <c r="B12" s="6">
        <v>2689</v>
      </c>
      <c r="C12" s="13">
        <v>2895</v>
      </c>
      <c r="D12" s="9">
        <v>2951</v>
      </c>
      <c r="E12" s="9">
        <v>3320</v>
      </c>
      <c r="F12" s="9">
        <v>2486</v>
      </c>
      <c r="G12" s="9">
        <v>2478</v>
      </c>
      <c r="H12" s="9">
        <v>2743</v>
      </c>
      <c r="I12" s="9">
        <v>3063</v>
      </c>
      <c r="J12" s="9">
        <v>3619</v>
      </c>
      <c r="K12" s="9">
        <v>4101</v>
      </c>
      <c r="L12" s="9">
        <v>4031</v>
      </c>
      <c r="M12" s="9">
        <v>3623</v>
      </c>
      <c r="N12" s="9">
        <v>3512</v>
      </c>
      <c r="O12" s="9">
        <v>3454</v>
      </c>
      <c r="P12" s="9">
        <f>1143+1836</f>
        <v>2979</v>
      </c>
      <c r="Q12" s="9">
        <v>3041</v>
      </c>
      <c r="R12" s="9">
        <v>3214</v>
      </c>
      <c r="S12" s="68">
        <v>3347</v>
      </c>
      <c r="T12" s="9">
        <v>3347</v>
      </c>
      <c r="U12" s="68">
        <v>3332</v>
      </c>
      <c r="V12" s="9">
        <v>3092</v>
      </c>
      <c r="W12" s="9">
        <v>3128</v>
      </c>
      <c r="X12" s="9">
        <v>3275</v>
      </c>
      <c r="Y12" s="9">
        <v>3179</v>
      </c>
      <c r="Z12" s="9">
        <v>3224</v>
      </c>
    </row>
    <row r="13" spans="1:26" ht="12.75" customHeight="1">
      <c r="A13" s="8" t="s">
        <v>25</v>
      </c>
      <c r="B13" s="40">
        <v>4330</v>
      </c>
      <c r="C13" s="41">
        <v>4305</v>
      </c>
      <c r="D13" s="42">
        <v>4323</v>
      </c>
      <c r="E13" s="42">
        <v>4529</v>
      </c>
      <c r="F13" s="42">
        <v>4610</v>
      </c>
      <c r="G13" s="42">
        <v>4926</v>
      </c>
      <c r="H13" s="42">
        <v>5404</v>
      </c>
      <c r="I13" s="42">
        <v>5901</v>
      </c>
      <c r="J13" s="42">
        <v>6016</v>
      </c>
      <c r="K13" s="42">
        <v>6011</v>
      </c>
      <c r="L13" s="42">
        <v>5889</v>
      </c>
      <c r="M13" s="42">
        <v>5666</v>
      </c>
      <c r="N13" s="42">
        <v>5334</v>
      </c>
      <c r="O13" s="42">
        <v>5461</v>
      </c>
      <c r="P13" s="42">
        <v>5258</v>
      </c>
      <c r="Q13" s="42">
        <v>5485</v>
      </c>
      <c r="R13" s="42">
        <v>5547</v>
      </c>
      <c r="S13" s="69">
        <v>5651</v>
      </c>
      <c r="T13" s="42">
        <v>5785</v>
      </c>
      <c r="U13" s="69">
        <v>5899</v>
      </c>
      <c r="V13" s="42">
        <v>5782</v>
      </c>
      <c r="W13" s="9">
        <v>5410</v>
      </c>
      <c r="X13" s="9">
        <v>5256</v>
      </c>
      <c r="Y13" s="9">
        <v>5473</v>
      </c>
      <c r="Z13" s="9">
        <v>5675</v>
      </c>
    </row>
    <row r="14" spans="1:26" ht="12.75" customHeight="1">
      <c r="A14" s="8" t="s">
        <v>104</v>
      </c>
      <c r="B14" s="40">
        <v>14833</v>
      </c>
      <c r="C14" s="41">
        <v>14573</v>
      </c>
      <c r="D14" s="42">
        <v>14552</v>
      </c>
      <c r="E14" s="42">
        <v>14903</v>
      </c>
      <c r="F14" s="42">
        <v>15233</v>
      </c>
      <c r="G14" s="42">
        <v>16085</v>
      </c>
      <c r="H14" s="42">
        <v>17006</v>
      </c>
      <c r="I14" s="42">
        <v>18427</v>
      </c>
      <c r="J14" s="42">
        <v>19480</v>
      </c>
      <c r="K14" s="42">
        <v>19504</v>
      </c>
      <c r="L14" s="42">
        <v>19002</v>
      </c>
      <c r="M14" s="42">
        <v>18160</v>
      </c>
      <c r="N14" s="42">
        <v>17310</v>
      </c>
      <c r="O14" s="42">
        <v>16439</v>
      </c>
      <c r="P14" s="42">
        <v>16364</v>
      </c>
      <c r="Q14" s="42">
        <v>16468</v>
      </c>
      <c r="R14" s="42">
        <v>16794</v>
      </c>
      <c r="S14" s="69">
        <v>17388</v>
      </c>
      <c r="T14" s="42">
        <v>17703</v>
      </c>
      <c r="U14" s="69">
        <v>18252</v>
      </c>
      <c r="V14" s="42">
        <v>18718</v>
      </c>
      <c r="W14" s="9">
        <v>18946</v>
      </c>
      <c r="X14" s="9">
        <v>19146</v>
      </c>
      <c r="Y14" s="9">
        <v>18928</v>
      </c>
      <c r="Z14" s="9">
        <v>19218</v>
      </c>
    </row>
    <row r="15" spans="1:26" ht="12.75" customHeight="1">
      <c r="A15" s="31" t="s">
        <v>26</v>
      </c>
      <c r="B15" s="6">
        <v>4259</v>
      </c>
      <c r="C15" s="13">
        <v>4227</v>
      </c>
      <c r="D15" s="9">
        <v>4069</v>
      </c>
      <c r="E15" s="9">
        <v>3991</v>
      </c>
      <c r="F15" s="9">
        <v>3867</v>
      </c>
      <c r="G15" s="9">
        <v>3904</v>
      </c>
      <c r="H15" s="9">
        <v>4083</v>
      </c>
      <c r="I15" s="9">
        <v>4255</v>
      </c>
      <c r="J15" s="9">
        <v>4555</v>
      </c>
      <c r="K15" s="9">
        <v>4836</v>
      </c>
      <c r="L15" s="9">
        <v>5035</v>
      </c>
      <c r="M15" s="9">
        <v>5061</v>
      </c>
      <c r="N15" s="9">
        <v>5075</v>
      </c>
      <c r="O15" s="9">
        <v>5132</v>
      </c>
      <c r="P15" s="9">
        <v>5065</v>
      </c>
      <c r="Q15" s="9">
        <v>5124</v>
      </c>
      <c r="R15" s="9">
        <v>5182</v>
      </c>
      <c r="S15" s="68">
        <v>5157</v>
      </c>
      <c r="T15" s="9">
        <v>5089</v>
      </c>
      <c r="U15" s="68">
        <v>5102</v>
      </c>
      <c r="V15" s="9">
        <v>5197</v>
      </c>
      <c r="W15" s="9">
        <v>4928</v>
      </c>
      <c r="X15" s="9">
        <v>5065</v>
      </c>
      <c r="Y15" s="9">
        <v>5248</v>
      </c>
      <c r="Z15" s="9">
        <v>5276</v>
      </c>
    </row>
    <row r="16" spans="1:26" ht="12.75" customHeight="1">
      <c r="A16" s="8" t="s">
        <v>27</v>
      </c>
      <c r="B16" s="40">
        <v>5000</v>
      </c>
      <c r="C16" s="41">
        <v>5244</v>
      </c>
      <c r="D16" s="42">
        <v>4974</v>
      </c>
      <c r="E16" s="42">
        <v>4996</v>
      </c>
      <c r="F16" s="42">
        <v>4876</v>
      </c>
      <c r="G16" s="42">
        <v>5075</v>
      </c>
      <c r="H16" s="42">
        <v>5307</v>
      </c>
      <c r="I16" s="42">
        <v>5896</v>
      </c>
      <c r="J16" s="42">
        <v>6093</v>
      </c>
      <c r="K16" s="42">
        <v>6021</v>
      </c>
      <c r="L16" s="42">
        <v>5863</v>
      </c>
      <c r="M16" s="42">
        <v>5802</v>
      </c>
      <c r="N16" s="42">
        <v>6001</v>
      </c>
      <c r="O16" s="42">
        <v>6135</v>
      </c>
      <c r="P16" s="42">
        <v>6159</v>
      </c>
      <c r="Q16" s="42">
        <v>6280</v>
      </c>
      <c r="R16" s="42">
        <v>6294</v>
      </c>
      <c r="S16" s="69">
        <v>6462</v>
      </c>
      <c r="T16" s="42">
        <v>6442</v>
      </c>
      <c r="U16" s="69">
        <v>6625</v>
      </c>
      <c r="V16" s="42">
        <v>6514</v>
      </c>
      <c r="W16" s="9">
        <v>6622</v>
      </c>
      <c r="X16" s="9">
        <v>6280</v>
      </c>
      <c r="Y16" s="9">
        <v>6355</v>
      </c>
      <c r="Z16" s="9">
        <v>6248</v>
      </c>
    </row>
    <row r="17" spans="1:26" ht="12.75" customHeight="1">
      <c r="A17" s="31" t="s">
        <v>28</v>
      </c>
      <c r="B17" s="6">
        <v>9122</v>
      </c>
      <c r="C17" s="13">
        <v>9080</v>
      </c>
      <c r="D17" s="9">
        <v>9181</v>
      </c>
      <c r="E17" s="9">
        <v>9058</v>
      </c>
      <c r="F17" s="9">
        <v>9144</v>
      </c>
      <c r="G17" s="9">
        <v>8496</v>
      </c>
      <c r="H17" s="9">
        <v>8778</v>
      </c>
      <c r="I17" s="9">
        <v>8520</v>
      </c>
      <c r="J17" s="9">
        <v>8801</v>
      </c>
      <c r="K17" s="9">
        <v>8704</v>
      </c>
      <c r="L17" s="9">
        <v>8438</v>
      </c>
      <c r="M17" s="9">
        <v>8080</v>
      </c>
      <c r="N17" s="9">
        <v>7921</v>
      </c>
      <c r="O17" s="9">
        <v>8112</v>
      </c>
      <c r="P17" s="9">
        <v>8217</v>
      </c>
      <c r="Q17" s="9">
        <v>8231</v>
      </c>
      <c r="R17" s="9">
        <v>8487</v>
      </c>
      <c r="S17" s="68">
        <v>8863</v>
      </c>
      <c r="T17" s="9">
        <v>8948</v>
      </c>
      <c r="U17" s="68">
        <v>9348</v>
      </c>
      <c r="V17" s="9">
        <v>9533</v>
      </c>
      <c r="W17" s="9">
        <v>9568</v>
      </c>
      <c r="X17" s="9">
        <v>9545</v>
      </c>
      <c r="Y17" s="9">
        <v>10277</v>
      </c>
      <c r="Z17" s="9">
        <v>10438</v>
      </c>
    </row>
    <row r="18" spans="1:26" ht="12.75" customHeight="1">
      <c r="A18" s="31" t="s">
        <v>29</v>
      </c>
      <c r="B18" s="6">
        <v>6978</v>
      </c>
      <c r="C18" s="13">
        <v>7252</v>
      </c>
      <c r="D18" s="9">
        <v>7348</v>
      </c>
      <c r="E18" s="9">
        <v>6866</v>
      </c>
      <c r="F18" s="9">
        <v>7105</v>
      </c>
      <c r="G18" s="9">
        <v>6388</v>
      </c>
      <c r="H18" s="9">
        <v>6419</v>
      </c>
      <c r="I18" s="9">
        <v>6414</v>
      </c>
      <c r="J18" s="9">
        <v>6151</v>
      </c>
      <c r="K18" s="9">
        <v>6259</v>
      </c>
      <c r="L18" s="9">
        <v>6249</v>
      </c>
      <c r="M18" s="9">
        <v>6371</v>
      </c>
      <c r="N18" s="9">
        <v>6449</v>
      </c>
      <c r="O18" s="9">
        <v>6550</v>
      </c>
      <c r="P18" s="9">
        <v>6502</v>
      </c>
      <c r="Q18" s="9">
        <v>6421</v>
      </c>
      <c r="R18" s="9">
        <v>6439</v>
      </c>
      <c r="S18" s="68">
        <v>6236</v>
      </c>
      <c r="T18" s="9">
        <v>6111</v>
      </c>
      <c r="U18" s="68">
        <v>6005</v>
      </c>
      <c r="V18" s="9">
        <v>5971</v>
      </c>
      <c r="W18" s="9">
        <v>5833</v>
      </c>
      <c r="X18" s="9">
        <v>5948</v>
      </c>
      <c r="Y18" s="9">
        <v>5881</v>
      </c>
      <c r="Z18" s="9">
        <v>5790</v>
      </c>
    </row>
    <row r="19" spans="1:26" ht="12.75" customHeight="1">
      <c r="A19" s="8" t="s">
        <v>30</v>
      </c>
      <c r="B19" s="40">
        <v>24774</v>
      </c>
      <c r="C19" s="41">
        <v>24059</v>
      </c>
      <c r="D19" s="42">
        <v>23585</v>
      </c>
      <c r="E19" s="42">
        <v>23047</v>
      </c>
      <c r="F19" s="42">
        <v>22727</v>
      </c>
      <c r="G19" s="42">
        <v>22958</v>
      </c>
      <c r="H19" s="42">
        <v>23568</v>
      </c>
      <c r="I19" s="42">
        <v>24344</v>
      </c>
      <c r="J19" s="42">
        <v>25063</v>
      </c>
      <c r="K19" s="42">
        <v>24739</v>
      </c>
      <c r="L19" s="42">
        <v>23430</v>
      </c>
      <c r="M19" s="42">
        <v>22225</v>
      </c>
      <c r="N19" s="42">
        <v>22175</v>
      </c>
      <c r="O19" s="42">
        <v>22356</v>
      </c>
      <c r="P19" s="42">
        <v>22519</v>
      </c>
      <c r="Q19" s="42">
        <v>22552</v>
      </c>
      <c r="R19" s="42">
        <v>22780</v>
      </c>
      <c r="S19" s="69">
        <v>22930</v>
      </c>
      <c r="T19" s="42">
        <v>23309</v>
      </c>
      <c r="U19" s="69">
        <v>23667</v>
      </c>
      <c r="V19" s="42">
        <v>26124</v>
      </c>
      <c r="W19" s="9">
        <v>26805</v>
      </c>
      <c r="X19" s="9">
        <v>27003</v>
      </c>
      <c r="Y19" s="9">
        <v>27930</v>
      </c>
      <c r="Z19" s="9">
        <v>28184</v>
      </c>
    </row>
    <row r="20" spans="1:26" ht="12.75" customHeight="1">
      <c r="A20" s="31" t="s">
        <v>31</v>
      </c>
      <c r="B20" s="6">
        <v>11752</v>
      </c>
      <c r="C20" s="13">
        <v>11476</v>
      </c>
      <c r="D20" s="9">
        <v>11464</v>
      </c>
      <c r="E20" s="9">
        <v>11629</v>
      </c>
      <c r="F20" s="9">
        <v>11583</v>
      </c>
      <c r="G20" s="9">
        <v>11680</v>
      </c>
      <c r="H20" s="9">
        <v>11628</v>
      </c>
      <c r="I20" s="9">
        <v>11430</v>
      </c>
      <c r="J20" s="9">
        <v>11271</v>
      </c>
      <c r="K20" s="9">
        <v>11159</v>
      </c>
      <c r="L20" s="9">
        <v>10489</v>
      </c>
      <c r="M20" s="9">
        <v>9858</v>
      </c>
      <c r="N20" s="9">
        <v>9962</v>
      </c>
      <c r="O20" s="9">
        <v>10209</v>
      </c>
      <c r="P20" s="9">
        <v>10298</v>
      </c>
      <c r="Q20" s="9">
        <v>10444</v>
      </c>
      <c r="R20" s="9">
        <v>10610</v>
      </c>
      <c r="S20" s="68">
        <v>11518</v>
      </c>
      <c r="T20" s="9">
        <v>12698</v>
      </c>
      <c r="U20" s="68">
        <v>12969</v>
      </c>
      <c r="V20" s="9">
        <v>13881</v>
      </c>
      <c r="W20" s="9">
        <v>14221</v>
      </c>
      <c r="X20" s="9">
        <v>14256</v>
      </c>
      <c r="Y20" s="9">
        <v>14306</v>
      </c>
      <c r="Z20" s="9">
        <v>14204</v>
      </c>
    </row>
    <row r="21" spans="1:26" ht="12.75" customHeight="1">
      <c r="A21" s="8" t="s">
        <v>32</v>
      </c>
      <c r="B21" s="40">
        <v>7555</v>
      </c>
      <c r="C21" s="41">
        <v>7566</v>
      </c>
      <c r="D21" s="42">
        <v>6967</v>
      </c>
      <c r="E21" s="42">
        <v>6444</v>
      </c>
      <c r="F21" s="42">
        <v>6318</v>
      </c>
      <c r="G21" s="42">
        <v>5916</v>
      </c>
      <c r="H21" s="42">
        <v>5724</v>
      </c>
      <c r="I21" s="42">
        <v>5576</v>
      </c>
      <c r="J21" s="42">
        <v>5443</v>
      </c>
      <c r="K21" s="42">
        <v>5582</v>
      </c>
      <c r="L21" s="42">
        <v>5657</v>
      </c>
      <c r="M21" s="42">
        <v>5681</v>
      </c>
      <c r="N21" s="42">
        <v>5472</v>
      </c>
      <c r="O21" s="42">
        <v>5426</v>
      </c>
      <c r="P21" s="42">
        <v>5264</v>
      </c>
      <c r="Q21" s="42">
        <v>4976</v>
      </c>
      <c r="R21" s="42">
        <v>4918</v>
      </c>
      <c r="S21" s="69">
        <v>4715</v>
      </c>
      <c r="T21" s="42">
        <v>4626</v>
      </c>
      <c r="U21" s="69">
        <v>4883</v>
      </c>
      <c r="V21" s="42">
        <v>5240</v>
      </c>
      <c r="W21" s="9">
        <v>5459</v>
      </c>
      <c r="X21" s="9">
        <v>5404</v>
      </c>
      <c r="Y21" s="9">
        <v>5600</v>
      </c>
      <c r="Z21" s="9">
        <v>5856</v>
      </c>
    </row>
    <row r="22" spans="1:26" ht="12.75" customHeight="1">
      <c r="A22" s="31" t="s">
        <v>33</v>
      </c>
      <c r="B22" s="6">
        <v>12390</v>
      </c>
      <c r="C22" s="13">
        <v>11816</v>
      </c>
      <c r="D22" s="9">
        <v>11596</v>
      </c>
      <c r="E22" s="9">
        <v>11444</v>
      </c>
      <c r="F22" s="9">
        <v>12328</v>
      </c>
      <c r="G22" s="9">
        <v>13162</v>
      </c>
      <c r="H22" s="9">
        <v>13932</v>
      </c>
      <c r="I22" s="9">
        <v>14635</v>
      </c>
      <c r="J22" s="9">
        <v>15397</v>
      </c>
      <c r="K22" s="9">
        <v>15620</v>
      </c>
      <c r="L22" s="9">
        <v>14926</v>
      </c>
      <c r="M22" s="9">
        <v>15411</v>
      </c>
      <c r="N22" s="9">
        <v>15588</v>
      </c>
      <c r="O22" s="9">
        <v>15972</v>
      </c>
      <c r="P22" s="9">
        <v>16094</v>
      </c>
      <c r="Q22" s="9">
        <v>15575</v>
      </c>
      <c r="R22" s="9">
        <v>15880</v>
      </c>
      <c r="S22" s="68">
        <v>15594</v>
      </c>
      <c r="T22" s="9">
        <v>15397</v>
      </c>
      <c r="U22" s="68">
        <v>14993</v>
      </c>
      <c r="V22" s="9">
        <v>15658</v>
      </c>
      <c r="W22" s="9">
        <v>15599</v>
      </c>
      <c r="X22" s="9">
        <v>15498</v>
      </c>
      <c r="Y22" s="9">
        <v>15548</v>
      </c>
      <c r="Z22" s="9">
        <v>15496</v>
      </c>
    </row>
    <row r="23" spans="1:26" ht="12.75" customHeight="1">
      <c r="A23" s="8" t="s">
        <v>34</v>
      </c>
      <c r="B23" s="40">
        <f aca="true" t="shared" si="0" ref="B23:Z23">SUM(B10:B22)</f>
        <v>114811</v>
      </c>
      <c r="C23" s="43">
        <f t="shared" si="0"/>
        <v>113225</v>
      </c>
      <c r="D23" s="40">
        <f t="shared" si="0"/>
        <v>111164</v>
      </c>
      <c r="E23" s="40">
        <f t="shared" si="0"/>
        <v>110367</v>
      </c>
      <c r="F23" s="40">
        <f t="shared" si="0"/>
        <v>110683</v>
      </c>
      <c r="G23" s="40">
        <f t="shared" si="0"/>
        <v>111911</v>
      </c>
      <c r="H23" s="40">
        <f t="shared" si="0"/>
        <v>116421</v>
      </c>
      <c r="I23" s="40">
        <f t="shared" si="0"/>
        <v>121045</v>
      </c>
      <c r="J23" s="40">
        <f t="shared" si="0"/>
        <v>125291</v>
      </c>
      <c r="K23" s="40">
        <f t="shared" si="0"/>
        <v>126137</v>
      </c>
      <c r="L23" s="40">
        <f t="shared" si="0"/>
        <v>122618</v>
      </c>
      <c r="M23" s="40">
        <f t="shared" si="0"/>
        <v>119118</v>
      </c>
      <c r="N23" s="40">
        <f t="shared" si="0"/>
        <v>117361</v>
      </c>
      <c r="O23" s="40">
        <f t="shared" si="0"/>
        <v>117871</v>
      </c>
      <c r="P23" s="40">
        <f t="shared" si="0"/>
        <v>117212</v>
      </c>
      <c r="Q23" s="40">
        <f t="shared" si="0"/>
        <v>116633</v>
      </c>
      <c r="R23" s="40">
        <f t="shared" si="0"/>
        <v>118643</v>
      </c>
      <c r="S23" s="70">
        <f t="shared" si="0"/>
        <v>120507</v>
      </c>
      <c r="T23" s="40">
        <f t="shared" si="0"/>
        <v>122226</v>
      </c>
      <c r="U23" s="70">
        <f t="shared" si="0"/>
        <v>123818</v>
      </c>
      <c r="V23" s="40">
        <f t="shared" si="0"/>
        <v>127991</v>
      </c>
      <c r="W23" s="40">
        <f t="shared" si="0"/>
        <v>128781</v>
      </c>
      <c r="X23" s="40">
        <f t="shared" si="0"/>
        <v>128332</v>
      </c>
      <c r="Y23" s="40">
        <f t="shared" si="0"/>
        <v>130973</v>
      </c>
      <c r="Z23" s="40">
        <f t="shared" si="0"/>
        <v>132204</v>
      </c>
    </row>
    <row r="24" spans="1:22" ht="12.75" customHeight="1">
      <c r="A24" s="31"/>
      <c r="B24" s="4"/>
      <c r="C24" s="14"/>
      <c r="N24" s="9"/>
      <c r="O24" s="9"/>
      <c r="P24" s="9"/>
      <c r="Q24" s="9"/>
      <c r="R24" s="9"/>
      <c r="S24" s="68"/>
      <c r="U24" s="68"/>
      <c r="V24" s="9"/>
    </row>
    <row r="25" spans="1:22" ht="22.5">
      <c r="A25" s="7" t="s">
        <v>35</v>
      </c>
      <c r="B25" s="36"/>
      <c r="C25" s="39"/>
      <c r="D25" s="31"/>
      <c r="E25" s="31"/>
      <c r="F25" s="31"/>
      <c r="G25" s="31"/>
      <c r="H25" s="31"/>
      <c r="I25" s="31"/>
      <c r="J25" s="42"/>
      <c r="K25" s="42"/>
      <c r="L25" s="31"/>
      <c r="M25" s="42"/>
      <c r="N25" s="42"/>
      <c r="O25" s="42"/>
      <c r="P25" s="42"/>
      <c r="Q25" s="42"/>
      <c r="R25" s="42"/>
      <c r="S25" s="69"/>
      <c r="T25" s="42"/>
      <c r="U25" s="69"/>
      <c r="V25" s="42"/>
    </row>
    <row r="26" spans="1:22" ht="12.75" customHeight="1">
      <c r="A26" s="31"/>
      <c r="B26" s="6"/>
      <c r="C26" s="13"/>
      <c r="D26" s="9"/>
      <c r="E26" s="9"/>
      <c r="F26" s="9"/>
      <c r="G26" s="9"/>
      <c r="H26" s="9"/>
      <c r="I26" s="9"/>
      <c r="J26" s="9"/>
      <c r="K26" s="9"/>
      <c r="M26" s="9"/>
      <c r="N26" s="9"/>
      <c r="O26" s="9"/>
      <c r="P26" s="9"/>
      <c r="Q26" s="9"/>
      <c r="R26" s="9"/>
      <c r="S26" s="68"/>
      <c r="U26" s="68"/>
      <c r="V26" s="9"/>
    </row>
    <row r="27" spans="1:26" ht="12.75" customHeight="1">
      <c r="A27" s="8" t="s">
        <v>36</v>
      </c>
      <c r="B27" s="40">
        <v>1155</v>
      </c>
      <c r="C27" s="41">
        <v>1423</v>
      </c>
      <c r="D27" s="42">
        <v>1179</v>
      </c>
      <c r="E27" s="42">
        <v>1281</v>
      </c>
      <c r="F27" s="42">
        <v>1351</v>
      </c>
      <c r="G27" s="42">
        <v>1373</v>
      </c>
      <c r="H27" s="42">
        <v>1487</v>
      </c>
      <c r="I27" s="42">
        <v>1531</v>
      </c>
      <c r="J27" s="42">
        <v>1608</v>
      </c>
      <c r="K27" s="42">
        <v>1633</v>
      </c>
      <c r="L27" s="42">
        <v>1784</v>
      </c>
      <c r="M27" s="42">
        <v>1741</v>
      </c>
      <c r="N27" s="42">
        <v>1702</v>
      </c>
      <c r="O27" s="42">
        <v>1698</v>
      </c>
      <c r="P27" s="42">
        <v>1778</v>
      </c>
      <c r="Q27" s="42">
        <v>1744</v>
      </c>
      <c r="R27" s="42">
        <v>1750</v>
      </c>
      <c r="S27" s="69">
        <v>1856</v>
      </c>
      <c r="T27" s="42">
        <v>1719</v>
      </c>
      <c r="U27" s="69">
        <v>2012</v>
      </c>
      <c r="V27" s="42">
        <v>2344</v>
      </c>
      <c r="W27" s="9">
        <v>2604</v>
      </c>
      <c r="X27" s="9">
        <v>2595</v>
      </c>
      <c r="Y27" s="9">
        <v>2609</v>
      </c>
      <c r="Z27" s="9">
        <v>2917</v>
      </c>
    </row>
    <row r="28" spans="1:26" ht="12.75" customHeight="1">
      <c r="A28" s="31" t="s">
        <v>37</v>
      </c>
      <c r="B28" s="6">
        <v>2040</v>
      </c>
      <c r="C28" s="13">
        <v>2189</v>
      </c>
      <c r="D28" s="9">
        <v>2355</v>
      </c>
      <c r="E28" s="9">
        <v>2478</v>
      </c>
      <c r="F28" s="9">
        <v>2973</v>
      </c>
      <c r="G28" s="9">
        <v>2775</v>
      </c>
      <c r="H28" s="9">
        <v>2509</v>
      </c>
      <c r="I28" s="9">
        <v>2714</v>
      </c>
      <c r="J28" s="9">
        <v>2915</v>
      </c>
      <c r="K28" s="9">
        <v>3086</v>
      </c>
      <c r="L28" s="9">
        <v>3216</v>
      </c>
      <c r="M28" s="9">
        <v>3008</v>
      </c>
      <c r="N28" s="9">
        <v>2971</v>
      </c>
      <c r="O28" s="9">
        <v>2819</v>
      </c>
      <c r="P28" s="9">
        <v>3049</v>
      </c>
      <c r="Q28" s="9">
        <v>3239</v>
      </c>
      <c r="R28" s="9">
        <v>3050</v>
      </c>
      <c r="S28" s="68">
        <v>3209</v>
      </c>
      <c r="T28" s="9">
        <v>3190</v>
      </c>
      <c r="U28" s="68">
        <v>3462</v>
      </c>
      <c r="V28" s="9">
        <v>3320</v>
      </c>
      <c r="W28" s="9">
        <v>3269</v>
      </c>
      <c r="X28" s="9">
        <v>3337</v>
      </c>
      <c r="Y28" s="9">
        <v>3486</v>
      </c>
      <c r="Z28" s="9">
        <v>3474</v>
      </c>
    </row>
    <row r="29" spans="1:26" ht="12.75" customHeight="1">
      <c r="A29" s="8" t="s">
        <v>38</v>
      </c>
      <c r="B29" s="40">
        <v>2538</v>
      </c>
      <c r="C29" s="41">
        <v>2796</v>
      </c>
      <c r="D29" s="42">
        <v>3023</v>
      </c>
      <c r="E29" s="42">
        <v>3332</v>
      </c>
      <c r="F29" s="42">
        <v>3289</v>
      </c>
      <c r="G29" s="42">
        <v>3111</v>
      </c>
      <c r="H29" s="42">
        <v>3294</v>
      </c>
      <c r="I29" s="42">
        <v>3719</v>
      </c>
      <c r="J29" s="42">
        <v>3937</v>
      </c>
      <c r="K29" s="42">
        <v>4047</v>
      </c>
      <c r="L29" s="42">
        <v>4210</v>
      </c>
      <c r="M29" s="42">
        <v>3943</v>
      </c>
      <c r="N29" s="42">
        <v>3962</v>
      </c>
      <c r="O29" s="42">
        <v>3783</v>
      </c>
      <c r="P29" s="42">
        <v>3934</v>
      </c>
      <c r="Q29" s="42">
        <v>3963</v>
      </c>
      <c r="R29" s="42">
        <v>3971</v>
      </c>
      <c r="S29" s="69">
        <v>3997</v>
      </c>
      <c r="T29" s="42">
        <v>3876</v>
      </c>
      <c r="U29" s="69">
        <v>3899</v>
      </c>
      <c r="V29" s="42">
        <v>3989</v>
      </c>
      <c r="W29" s="9">
        <v>4065</v>
      </c>
      <c r="X29" s="9">
        <v>4136</v>
      </c>
      <c r="Y29" s="9">
        <v>4355</v>
      </c>
      <c r="Z29" s="9">
        <v>4490</v>
      </c>
    </row>
    <row r="30" spans="1:26" ht="12.75" customHeight="1">
      <c r="A30" s="31" t="s">
        <v>39</v>
      </c>
      <c r="B30" s="44" t="s">
        <v>40</v>
      </c>
      <c r="C30" s="13"/>
      <c r="D30" s="9"/>
      <c r="E30" s="9"/>
      <c r="F30" s="45" t="s">
        <v>40</v>
      </c>
      <c r="G30" s="45" t="s">
        <v>40</v>
      </c>
      <c r="H30" s="45" t="s">
        <v>40</v>
      </c>
      <c r="I30" s="45" t="s">
        <v>40</v>
      </c>
      <c r="J30" s="45" t="s">
        <v>40</v>
      </c>
      <c r="K30" s="45" t="s">
        <v>40</v>
      </c>
      <c r="L30" s="45" t="s">
        <v>40</v>
      </c>
      <c r="M30" s="45" t="s">
        <v>40</v>
      </c>
      <c r="N30" s="45" t="s">
        <v>40</v>
      </c>
      <c r="O30" s="45" t="s">
        <v>40</v>
      </c>
      <c r="P30" s="9">
        <v>706</v>
      </c>
      <c r="Q30" s="9">
        <v>757</v>
      </c>
      <c r="R30" s="9">
        <v>739</v>
      </c>
      <c r="S30" s="68">
        <v>757</v>
      </c>
      <c r="T30" s="9">
        <v>753</v>
      </c>
      <c r="U30" s="68">
        <v>814</v>
      </c>
      <c r="V30" s="9">
        <v>875</v>
      </c>
      <c r="W30" s="9">
        <v>872</v>
      </c>
      <c r="X30" s="9">
        <v>868</v>
      </c>
      <c r="Y30" s="9">
        <v>878</v>
      </c>
      <c r="Z30" s="9">
        <v>877</v>
      </c>
    </row>
    <row r="31" spans="1:26" ht="12.75" customHeight="1">
      <c r="A31" s="47" t="s">
        <v>41</v>
      </c>
      <c r="B31" s="44" t="s">
        <v>42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45" t="s">
        <v>42</v>
      </c>
      <c r="Q31" s="45" t="s">
        <v>42</v>
      </c>
      <c r="R31" s="45" t="s">
        <v>42</v>
      </c>
      <c r="S31" s="72" t="s">
        <v>42</v>
      </c>
      <c r="T31" s="9">
        <v>2095</v>
      </c>
      <c r="U31" s="68">
        <v>2294</v>
      </c>
      <c r="V31" s="9">
        <v>2083</v>
      </c>
      <c r="W31" s="9">
        <v>2323</v>
      </c>
      <c r="X31" s="9">
        <v>2291</v>
      </c>
      <c r="Y31" s="9">
        <v>2652</v>
      </c>
      <c r="Z31" s="9">
        <v>2646</v>
      </c>
    </row>
    <row r="32" spans="1:26" ht="12.75" customHeight="1">
      <c r="A32" s="8" t="s">
        <v>106</v>
      </c>
      <c r="B32" s="46" t="s">
        <v>42</v>
      </c>
      <c r="C32" s="85" t="s">
        <v>42</v>
      </c>
      <c r="D32" s="46" t="s">
        <v>42</v>
      </c>
      <c r="E32" s="46" t="s">
        <v>42</v>
      </c>
      <c r="F32" s="46" t="s">
        <v>42</v>
      </c>
      <c r="G32" s="46" t="s">
        <v>42</v>
      </c>
      <c r="H32" s="46" t="s">
        <v>42</v>
      </c>
      <c r="I32" s="46" t="s">
        <v>42</v>
      </c>
      <c r="J32" s="46" t="s">
        <v>42</v>
      </c>
      <c r="K32" s="46" t="s">
        <v>42</v>
      </c>
      <c r="L32" s="46" t="s">
        <v>42</v>
      </c>
      <c r="M32" s="46" t="s">
        <v>42</v>
      </c>
      <c r="N32" s="46" t="s">
        <v>42</v>
      </c>
      <c r="O32" s="46" t="s">
        <v>42</v>
      </c>
      <c r="P32" s="46" t="s">
        <v>42</v>
      </c>
      <c r="Q32" s="46" t="s">
        <v>42</v>
      </c>
      <c r="R32" s="46" t="s">
        <v>42</v>
      </c>
      <c r="S32" s="71" t="s">
        <v>42</v>
      </c>
      <c r="T32" s="46" t="s">
        <v>42</v>
      </c>
      <c r="U32" s="71" t="s">
        <v>42</v>
      </c>
      <c r="V32" s="42">
        <v>387</v>
      </c>
      <c r="W32" s="9">
        <v>401</v>
      </c>
      <c r="X32" s="9">
        <v>357</v>
      </c>
      <c r="Y32" s="9">
        <v>599</v>
      </c>
      <c r="Z32" s="9">
        <v>609</v>
      </c>
    </row>
    <row r="33" spans="1:26" ht="12.75" customHeight="1">
      <c r="A33" s="17" t="s">
        <v>43</v>
      </c>
      <c r="B33" s="40">
        <v>4749</v>
      </c>
      <c r="C33" s="41">
        <v>5271</v>
      </c>
      <c r="D33" s="42">
        <v>5175</v>
      </c>
      <c r="E33" s="42">
        <v>5293</v>
      </c>
      <c r="F33" s="42">
        <v>6333</v>
      </c>
      <c r="G33" s="42">
        <v>6946</v>
      </c>
      <c r="H33" s="42">
        <v>7684</v>
      </c>
      <c r="I33" s="42">
        <v>8892</v>
      </c>
      <c r="J33" s="42">
        <v>9625</v>
      </c>
      <c r="K33" s="42">
        <v>9844</v>
      </c>
      <c r="L33" s="42">
        <v>9414</v>
      </c>
      <c r="M33" s="42">
        <v>8959</v>
      </c>
      <c r="N33" s="42">
        <v>8353</v>
      </c>
      <c r="O33" s="42">
        <v>8388</v>
      </c>
      <c r="P33" s="42">
        <v>8074</v>
      </c>
      <c r="Q33" s="42">
        <v>7905</v>
      </c>
      <c r="R33" s="42">
        <v>8091</v>
      </c>
      <c r="S33" s="69">
        <v>8198</v>
      </c>
      <c r="T33" s="42">
        <v>6022</v>
      </c>
      <c r="U33" s="69">
        <v>5792</v>
      </c>
      <c r="V33" s="42">
        <v>5802</v>
      </c>
      <c r="W33" s="9">
        <v>5712</v>
      </c>
      <c r="X33" s="9">
        <v>5603</v>
      </c>
      <c r="Y33" s="9">
        <v>5538</v>
      </c>
      <c r="Z33" s="9">
        <v>5170</v>
      </c>
    </row>
    <row r="34" spans="1:26" ht="12.75" customHeight="1">
      <c r="A34" s="47" t="s">
        <v>44</v>
      </c>
      <c r="B34" s="6">
        <v>2596</v>
      </c>
      <c r="C34" s="13">
        <v>2673</v>
      </c>
      <c r="D34" s="9">
        <v>2554</v>
      </c>
      <c r="E34" s="9">
        <v>2519</v>
      </c>
      <c r="F34" s="9">
        <v>3079</v>
      </c>
      <c r="G34" s="9">
        <v>3193</v>
      </c>
      <c r="H34" s="9">
        <v>3848</v>
      </c>
      <c r="I34" s="9">
        <v>4146</v>
      </c>
      <c r="J34" s="9">
        <v>4753</v>
      </c>
      <c r="K34" s="9">
        <v>5007</v>
      </c>
      <c r="L34" s="9">
        <v>5167</v>
      </c>
      <c r="M34" s="9">
        <v>5088</v>
      </c>
      <c r="N34" s="9">
        <v>4755</v>
      </c>
      <c r="O34" s="9">
        <v>4572</v>
      </c>
      <c r="P34" s="9">
        <v>4558</v>
      </c>
      <c r="Q34" s="9">
        <v>4680</v>
      </c>
      <c r="R34" s="9">
        <v>5042</v>
      </c>
      <c r="S34" s="68">
        <v>5076</v>
      </c>
      <c r="T34" s="9">
        <v>5294</v>
      </c>
      <c r="U34" s="68">
        <v>5045</v>
      </c>
      <c r="V34" s="9">
        <v>4840</v>
      </c>
      <c r="W34" s="9">
        <v>4745</v>
      </c>
      <c r="X34" s="9">
        <v>4462</v>
      </c>
      <c r="Y34" s="9">
        <v>4438</v>
      </c>
      <c r="Z34" s="9">
        <v>4289</v>
      </c>
    </row>
    <row r="35" spans="1:26" ht="12.75" customHeight="1">
      <c r="A35" s="17" t="s">
        <v>45</v>
      </c>
      <c r="B35" s="40">
        <v>5354</v>
      </c>
      <c r="C35" s="41">
        <v>5765</v>
      </c>
      <c r="D35" s="42">
        <v>5034</v>
      </c>
      <c r="E35" s="42">
        <v>4657</v>
      </c>
      <c r="F35" s="42">
        <v>4857</v>
      </c>
      <c r="G35" s="42">
        <v>5635</v>
      </c>
      <c r="H35" s="42">
        <v>5481</v>
      </c>
      <c r="I35" s="42">
        <v>5924</v>
      </c>
      <c r="J35" s="42">
        <v>5778</v>
      </c>
      <c r="K35" s="42">
        <v>5842</v>
      </c>
      <c r="L35" s="42">
        <v>5822</v>
      </c>
      <c r="M35" s="42">
        <v>5347</v>
      </c>
      <c r="N35" s="42">
        <v>5023</v>
      </c>
      <c r="O35" s="42">
        <v>4432</v>
      </c>
      <c r="P35" s="42">
        <v>4133</v>
      </c>
      <c r="Q35" s="42">
        <v>3949</v>
      </c>
      <c r="R35" s="42">
        <v>4495</v>
      </c>
      <c r="S35" s="69">
        <v>4277</v>
      </c>
      <c r="T35" s="42">
        <v>4366</v>
      </c>
      <c r="U35" s="69">
        <v>4376</v>
      </c>
      <c r="V35" s="42">
        <v>4526</v>
      </c>
      <c r="W35" s="9">
        <v>4479</v>
      </c>
      <c r="X35" s="9">
        <v>4825</v>
      </c>
      <c r="Y35" s="9">
        <v>4808</v>
      </c>
      <c r="Z35" s="9">
        <v>4696</v>
      </c>
    </row>
    <row r="36" spans="1:26" ht="12.75" customHeight="1">
      <c r="A36" s="47" t="s">
        <v>46</v>
      </c>
      <c r="B36" s="6">
        <v>383</v>
      </c>
      <c r="C36" s="13">
        <v>602</v>
      </c>
      <c r="D36" s="9">
        <v>603</v>
      </c>
      <c r="E36" s="9">
        <v>602</v>
      </c>
      <c r="F36" s="9">
        <v>601</v>
      </c>
      <c r="G36" s="45" t="s">
        <v>42</v>
      </c>
      <c r="H36" s="45" t="s">
        <v>42</v>
      </c>
      <c r="I36" s="45" t="s">
        <v>42</v>
      </c>
      <c r="J36" s="45" t="s">
        <v>42</v>
      </c>
      <c r="K36" s="45" t="s">
        <v>42</v>
      </c>
      <c r="L36" s="45" t="s">
        <v>42</v>
      </c>
      <c r="M36" s="45" t="s">
        <v>42</v>
      </c>
      <c r="N36" s="45" t="s">
        <v>42</v>
      </c>
      <c r="O36" s="45" t="s">
        <v>42</v>
      </c>
      <c r="P36" s="45" t="s">
        <v>42</v>
      </c>
      <c r="Q36" s="45" t="s">
        <v>42</v>
      </c>
      <c r="R36" s="45" t="s">
        <v>42</v>
      </c>
      <c r="S36" s="72" t="s">
        <v>42</v>
      </c>
      <c r="T36" s="45" t="s">
        <v>42</v>
      </c>
      <c r="U36" s="72" t="s">
        <v>42</v>
      </c>
      <c r="V36" s="45" t="s">
        <v>42</v>
      </c>
      <c r="W36" s="45" t="s">
        <v>42</v>
      </c>
      <c r="X36" s="45" t="s">
        <v>42</v>
      </c>
      <c r="Y36" s="45" t="s">
        <v>42</v>
      </c>
      <c r="Z36" s="45" t="s">
        <v>42</v>
      </c>
    </row>
    <row r="37" spans="1:26" ht="12.75" customHeight="1">
      <c r="A37" s="8" t="s">
        <v>47</v>
      </c>
      <c r="B37" s="40">
        <v>1469</v>
      </c>
      <c r="C37" s="41">
        <v>1482</v>
      </c>
      <c r="D37" s="42">
        <v>1448</v>
      </c>
      <c r="E37" s="42">
        <v>1552</v>
      </c>
      <c r="F37" s="42">
        <v>2052</v>
      </c>
      <c r="G37" s="42">
        <v>2148</v>
      </c>
      <c r="H37" s="42">
        <v>2205</v>
      </c>
      <c r="I37" s="42">
        <v>2540</v>
      </c>
      <c r="J37" s="42">
        <v>2649</v>
      </c>
      <c r="K37" s="42">
        <v>2842</v>
      </c>
      <c r="L37" s="42">
        <v>2961</v>
      </c>
      <c r="M37" s="42">
        <v>2782</v>
      </c>
      <c r="N37" s="42">
        <v>2543</v>
      </c>
      <c r="O37" s="42">
        <v>2347</v>
      </c>
      <c r="P37" s="42">
        <v>2428</v>
      </c>
      <c r="Q37" s="42">
        <v>2567</v>
      </c>
      <c r="R37" s="42">
        <v>2581</v>
      </c>
      <c r="S37" s="69">
        <v>2582</v>
      </c>
      <c r="T37" s="42">
        <v>2702</v>
      </c>
      <c r="U37" s="69">
        <v>2878</v>
      </c>
      <c r="V37" s="42">
        <v>3093</v>
      </c>
      <c r="W37" s="9">
        <v>2946</v>
      </c>
      <c r="X37" s="9">
        <v>2820</v>
      </c>
      <c r="Y37" s="9">
        <v>2930</v>
      </c>
      <c r="Z37" s="9">
        <v>2926</v>
      </c>
    </row>
    <row r="38" spans="1:26" ht="12.75" customHeight="1">
      <c r="A38" s="31" t="s">
        <v>48</v>
      </c>
      <c r="B38" s="6">
        <v>983</v>
      </c>
      <c r="C38" s="13">
        <v>1121</v>
      </c>
      <c r="D38" s="9">
        <v>997</v>
      </c>
      <c r="E38" s="9">
        <v>1074</v>
      </c>
      <c r="F38" s="9">
        <v>1070</v>
      </c>
      <c r="G38" s="9">
        <v>1106</v>
      </c>
      <c r="H38" s="9">
        <v>1317</v>
      </c>
      <c r="I38" s="9">
        <v>1400</v>
      </c>
      <c r="J38" s="9">
        <v>1518</v>
      </c>
      <c r="K38" s="9">
        <v>1644</v>
      </c>
      <c r="L38" s="9">
        <v>1846</v>
      </c>
      <c r="M38" s="9">
        <v>1783</v>
      </c>
      <c r="N38" s="9">
        <v>1598</v>
      </c>
      <c r="O38" s="9">
        <v>1754</v>
      </c>
      <c r="P38" s="9">
        <v>1923</v>
      </c>
      <c r="Q38" s="9">
        <v>2043</v>
      </c>
      <c r="R38" s="9">
        <v>2293</v>
      </c>
      <c r="S38" s="68">
        <v>2606</v>
      </c>
      <c r="T38" s="9">
        <v>2938</v>
      </c>
      <c r="U38" s="68">
        <v>3269</v>
      </c>
      <c r="V38" s="9">
        <v>3624</v>
      </c>
      <c r="W38" s="9">
        <v>3588</v>
      </c>
      <c r="X38" s="9">
        <v>3695</v>
      </c>
      <c r="Y38" s="9">
        <v>3916</v>
      </c>
      <c r="Z38" s="9">
        <v>3709</v>
      </c>
    </row>
    <row r="39" spans="1:26" ht="12.75" customHeight="1">
      <c r="A39" s="47" t="s">
        <v>105</v>
      </c>
      <c r="B39" s="6">
        <v>528</v>
      </c>
      <c r="C39" s="13">
        <v>583</v>
      </c>
      <c r="D39" s="9">
        <v>569</v>
      </c>
      <c r="E39" s="9">
        <v>608</v>
      </c>
      <c r="F39" s="9">
        <v>661</v>
      </c>
      <c r="G39" s="9">
        <v>566</v>
      </c>
      <c r="H39" s="9">
        <v>555</v>
      </c>
      <c r="I39" s="9">
        <v>635</v>
      </c>
      <c r="J39" s="9">
        <v>855</v>
      </c>
      <c r="K39" s="9">
        <v>919</v>
      </c>
      <c r="L39" s="9">
        <v>971</v>
      </c>
      <c r="M39" s="9">
        <v>990</v>
      </c>
      <c r="N39" s="9">
        <v>1016</v>
      </c>
      <c r="O39" s="9">
        <v>972</v>
      </c>
      <c r="P39" s="9">
        <v>1154</v>
      </c>
      <c r="Q39" s="9">
        <v>1320</v>
      </c>
      <c r="R39" s="9">
        <v>1369</v>
      </c>
      <c r="S39" s="68">
        <v>1397</v>
      </c>
      <c r="T39" s="9">
        <v>1525</v>
      </c>
      <c r="U39" s="68">
        <v>1653</v>
      </c>
      <c r="V39" s="9">
        <v>1720</v>
      </c>
      <c r="W39" s="9">
        <v>1699</v>
      </c>
      <c r="X39" s="9">
        <v>1646</v>
      </c>
      <c r="Y39" s="9">
        <v>1675</v>
      </c>
      <c r="Z39" s="9">
        <v>1590</v>
      </c>
    </row>
    <row r="40" spans="1:26" ht="12.75" customHeight="1">
      <c r="A40" s="8" t="s">
        <v>49</v>
      </c>
      <c r="B40" s="40">
        <v>536</v>
      </c>
      <c r="C40" s="41">
        <v>626</v>
      </c>
      <c r="D40" s="42">
        <v>608</v>
      </c>
      <c r="E40" s="42">
        <v>737</v>
      </c>
      <c r="F40" s="42">
        <v>788</v>
      </c>
      <c r="G40" s="42">
        <v>667</v>
      </c>
      <c r="H40" s="42">
        <v>737</v>
      </c>
      <c r="I40" s="42">
        <v>845</v>
      </c>
      <c r="J40" s="42">
        <v>903</v>
      </c>
      <c r="K40" s="42">
        <v>971</v>
      </c>
      <c r="L40" s="42">
        <v>1038</v>
      </c>
      <c r="M40" s="42">
        <v>1140</v>
      </c>
      <c r="N40" s="42">
        <v>1138</v>
      </c>
      <c r="O40" s="42">
        <v>1083</v>
      </c>
      <c r="P40" s="42">
        <v>1188</v>
      </c>
      <c r="Q40" s="42">
        <v>1244</v>
      </c>
      <c r="R40" s="42">
        <v>1375</v>
      </c>
      <c r="S40" s="69">
        <v>1319</v>
      </c>
      <c r="T40" s="42">
        <v>1402</v>
      </c>
      <c r="U40" s="69">
        <v>1348</v>
      </c>
      <c r="V40" s="42">
        <v>1438</v>
      </c>
      <c r="W40" s="9">
        <v>1496</v>
      </c>
      <c r="X40" s="9">
        <v>1406</v>
      </c>
      <c r="Y40" s="9">
        <v>1342</v>
      </c>
      <c r="Z40" s="9">
        <v>1458</v>
      </c>
    </row>
    <row r="41" spans="1:26" ht="12.75" customHeight="1">
      <c r="A41" s="31" t="s">
        <v>50</v>
      </c>
      <c r="B41" s="44" t="s">
        <v>42</v>
      </c>
      <c r="C41" s="48" t="s">
        <v>42</v>
      </c>
      <c r="D41" s="45" t="s">
        <v>42</v>
      </c>
      <c r="E41" s="45" t="s">
        <v>42</v>
      </c>
      <c r="F41" s="45" t="s">
        <v>42</v>
      </c>
      <c r="G41" s="45" t="s">
        <v>42</v>
      </c>
      <c r="H41" s="45" t="s">
        <v>42</v>
      </c>
      <c r="I41" s="45" t="s">
        <v>42</v>
      </c>
      <c r="J41" s="45" t="s">
        <v>42</v>
      </c>
      <c r="K41" s="9">
        <v>1179</v>
      </c>
      <c r="L41" s="9">
        <v>2073</v>
      </c>
      <c r="M41" s="9">
        <v>2934</v>
      </c>
      <c r="N41" s="9">
        <v>3095</v>
      </c>
      <c r="O41" s="9">
        <v>3507</v>
      </c>
      <c r="P41" s="9">
        <v>4261</v>
      </c>
      <c r="Q41" s="9">
        <v>5129</v>
      </c>
      <c r="R41" s="9">
        <v>5317</v>
      </c>
      <c r="S41" s="68">
        <v>5922</v>
      </c>
      <c r="T41" s="9">
        <v>6343</v>
      </c>
      <c r="U41" s="68">
        <v>7571</v>
      </c>
      <c r="V41" s="9">
        <v>8130</v>
      </c>
      <c r="W41" s="9">
        <v>8485</v>
      </c>
      <c r="X41" s="9">
        <v>8956</v>
      </c>
      <c r="Y41" s="9">
        <v>9377</v>
      </c>
      <c r="Z41" s="9">
        <v>9664</v>
      </c>
    </row>
    <row r="42" spans="1:26" ht="12.75" customHeight="1">
      <c r="A42" s="31" t="s">
        <v>52</v>
      </c>
      <c r="B42" s="44" t="s">
        <v>42</v>
      </c>
      <c r="C42" s="48" t="s">
        <v>42</v>
      </c>
      <c r="D42" s="45" t="s">
        <v>42</v>
      </c>
      <c r="E42" s="45" t="s">
        <v>42</v>
      </c>
      <c r="F42" s="45" t="s">
        <v>42</v>
      </c>
      <c r="G42" s="9">
        <v>1547</v>
      </c>
      <c r="H42" s="9">
        <v>2249</v>
      </c>
      <c r="I42" s="9">
        <v>2938</v>
      </c>
      <c r="J42" s="9">
        <v>3505</v>
      </c>
      <c r="K42" s="9">
        <v>3867</v>
      </c>
      <c r="L42" s="9">
        <v>4615</v>
      </c>
      <c r="M42" s="9">
        <v>4670</v>
      </c>
      <c r="N42" s="9">
        <v>4551</v>
      </c>
      <c r="O42" s="9">
        <v>4576</v>
      </c>
      <c r="P42" s="9">
        <v>4657</v>
      </c>
      <c r="Q42" s="9">
        <v>5045</v>
      </c>
      <c r="R42" s="9">
        <v>5416</v>
      </c>
      <c r="S42" s="68">
        <v>5526</v>
      </c>
      <c r="T42" s="9">
        <v>5565</v>
      </c>
      <c r="U42" s="68">
        <v>6171</v>
      </c>
      <c r="V42" s="9">
        <v>6612</v>
      </c>
      <c r="W42" s="9">
        <v>6696</v>
      </c>
      <c r="X42" s="9">
        <v>6772</v>
      </c>
      <c r="Y42" s="9">
        <v>6870</v>
      </c>
      <c r="Z42" s="9">
        <v>6844</v>
      </c>
    </row>
    <row r="43" spans="1:26" ht="12.75" customHeight="1">
      <c r="A43" s="17" t="s">
        <v>53</v>
      </c>
      <c r="B43" s="40">
        <v>11740</v>
      </c>
      <c r="C43" s="41">
        <v>12495</v>
      </c>
      <c r="D43" s="42">
        <v>11297</v>
      </c>
      <c r="E43" s="42">
        <v>10598</v>
      </c>
      <c r="F43" s="42">
        <v>10383</v>
      </c>
      <c r="G43" s="42">
        <v>10193</v>
      </c>
      <c r="H43" s="42">
        <v>10294</v>
      </c>
      <c r="I43" s="42">
        <v>10816</v>
      </c>
      <c r="J43" s="42">
        <v>10619</v>
      </c>
      <c r="K43" s="42">
        <v>10233</v>
      </c>
      <c r="L43" s="42">
        <v>9675</v>
      </c>
      <c r="M43" s="42">
        <v>9300</v>
      </c>
      <c r="N43" s="42">
        <v>8490</v>
      </c>
      <c r="O43" s="42">
        <v>7895</v>
      </c>
      <c r="P43" s="42">
        <v>7384</v>
      </c>
      <c r="Q43" s="42">
        <v>7050</v>
      </c>
      <c r="R43" s="42">
        <v>7121</v>
      </c>
      <c r="S43" s="69">
        <v>7045</v>
      </c>
      <c r="T43" s="42">
        <v>6690</v>
      </c>
      <c r="U43" s="69">
        <v>6924</v>
      </c>
      <c r="V43" s="42">
        <v>7289</v>
      </c>
      <c r="W43" s="9">
        <v>7141</v>
      </c>
      <c r="X43" s="9">
        <v>6793</v>
      </c>
      <c r="Y43" s="9">
        <v>6441</v>
      </c>
      <c r="Z43" s="9">
        <v>6232</v>
      </c>
    </row>
    <row r="44" spans="1:26" ht="12.75" customHeight="1">
      <c r="A44" s="47" t="s">
        <v>54</v>
      </c>
      <c r="B44" s="6">
        <v>7650</v>
      </c>
      <c r="C44" s="13">
        <v>8407</v>
      </c>
      <c r="D44" s="9">
        <v>6965</v>
      </c>
      <c r="E44" s="9">
        <v>6456</v>
      </c>
      <c r="F44" s="9">
        <v>6137</v>
      </c>
      <c r="G44" s="9">
        <v>6110</v>
      </c>
      <c r="H44" s="9">
        <v>6199</v>
      </c>
      <c r="I44" s="9">
        <v>6602</v>
      </c>
      <c r="J44" s="9">
        <v>7142</v>
      </c>
      <c r="K44" s="9">
        <v>7469</v>
      </c>
      <c r="L44" s="9">
        <v>7564</v>
      </c>
      <c r="M44" s="9">
        <v>7098</v>
      </c>
      <c r="N44" s="9">
        <v>6796</v>
      </c>
      <c r="O44" s="9">
        <v>6504</v>
      </c>
      <c r="P44" s="9">
        <v>6275</v>
      </c>
      <c r="Q44" s="9">
        <v>6072</v>
      </c>
      <c r="R44" s="9">
        <v>5872</v>
      </c>
      <c r="S44" s="68">
        <v>6456</v>
      </c>
      <c r="T44" s="9">
        <v>6749</v>
      </c>
      <c r="U44" s="68">
        <v>6930</v>
      </c>
      <c r="V44" s="9">
        <v>7610</v>
      </c>
      <c r="W44" s="9">
        <v>7581</v>
      </c>
      <c r="X44" s="9">
        <v>7206</v>
      </c>
      <c r="Y44" s="9">
        <v>7276</v>
      </c>
      <c r="Z44" s="9">
        <v>7440</v>
      </c>
    </row>
    <row r="45" spans="1:26" ht="12.75" customHeight="1">
      <c r="A45" s="17" t="s">
        <v>55</v>
      </c>
      <c r="B45" s="40">
        <v>11572</v>
      </c>
      <c r="C45" s="41">
        <v>13016</v>
      </c>
      <c r="D45" s="42">
        <v>12103</v>
      </c>
      <c r="E45" s="42">
        <v>11779</v>
      </c>
      <c r="F45" s="42">
        <v>12100</v>
      </c>
      <c r="G45" s="42">
        <v>12892</v>
      </c>
      <c r="H45" s="42">
        <v>13728</v>
      </c>
      <c r="I45" s="42">
        <v>14429</v>
      </c>
      <c r="J45" s="42">
        <v>14588</v>
      </c>
      <c r="K45" s="42">
        <v>14867</v>
      </c>
      <c r="L45" s="42">
        <v>14764</v>
      </c>
      <c r="M45" s="42">
        <v>14004</v>
      </c>
      <c r="N45" s="42">
        <v>13716</v>
      </c>
      <c r="O45" s="42">
        <v>13211</v>
      </c>
      <c r="P45" s="42">
        <v>12798</v>
      </c>
      <c r="Q45" s="42">
        <v>12656</v>
      </c>
      <c r="R45" s="42">
        <v>12713</v>
      </c>
      <c r="S45" s="69">
        <v>13248</v>
      </c>
      <c r="T45" s="42">
        <v>12518</v>
      </c>
      <c r="U45" s="69">
        <v>12296</v>
      </c>
      <c r="V45" s="42">
        <v>12607</v>
      </c>
      <c r="W45" s="9">
        <v>12733</v>
      </c>
      <c r="X45" s="9">
        <v>12139</v>
      </c>
      <c r="Y45" s="9">
        <v>11611</v>
      </c>
      <c r="Z45" s="9">
        <v>10893</v>
      </c>
    </row>
    <row r="46" spans="1:26" ht="12.75" customHeight="1">
      <c r="A46" s="8" t="s">
        <v>51</v>
      </c>
      <c r="B46" s="40">
        <v>1588</v>
      </c>
      <c r="C46" s="41">
        <v>1418</v>
      </c>
      <c r="D46" s="42">
        <v>1614</v>
      </c>
      <c r="E46" s="42">
        <v>1616</v>
      </c>
      <c r="F46" s="42">
        <v>1508</v>
      </c>
      <c r="G46" s="42">
        <v>1573</v>
      </c>
      <c r="H46" s="42">
        <v>1750</v>
      </c>
      <c r="I46" s="42">
        <v>2224</v>
      </c>
      <c r="J46" s="42">
        <v>2369</v>
      </c>
      <c r="K46" s="42">
        <v>2421</v>
      </c>
      <c r="L46" s="42">
        <v>2418</v>
      </c>
      <c r="M46" s="42">
        <v>2485</v>
      </c>
      <c r="N46" s="42">
        <v>2384</v>
      </c>
      <c r="O46" s="42">
        <v>2277</v>
      </c>
      <c r="P46" s="42">
        <v>2113</v>
      </c>
      <c r="Q46" s="42">
        <v>2217</v>
      </c>
      <c r="R46" s="42">
        <v>2309</v>
      </c>
      <c r="S46" s="69">
        <v>2790</v>
      </c>
      <c r="T46" s="42">
        <v>3207</v>
      </c>
      <c r="U46" s="69">
        <v>3355</v>
      </c>
      <c r="V46" s="42">
        <v>3290</v>
      </c>
      <c r="W46" s="9">
        <v>3391</v>
      </c>
      <c r="X46" s="9">
        <v>3062</v>
      </c>
      <c r="Y46" s="9">
        <v>2916</v>
      </c>
      <c r="Z46" s="9">
        <v>3143</v>
      </c>
    </row>
    <row r="47" spans="1:26" ht="12.75" customHeight="1">
      <c r="A47" s="8" t="s">
        <v>56</v>
      </c>
      <c r="B47" s="40">
        <v>1524</v>
      </c>
      <c r="C47" s="41">
        <v>1653</v>
      </c>
      <c r="D47" s="42">
        <v>1499</v>
      </c>
      <c r="E47" s="42">
        <v>1529</v>
      </c>
      <c r="F47" s="42">
        <v>1679</v>
      </c>
      <c r="G47" s="42">
        <v>1613</v>
      </c>
      <c r="H47" s="42">
        <v>1776</v>
      </c>
      <c r="I47" s="42">
        <v>1932</v>
      </c>
      <c r="J47" s="42">
        <v>2062</v>
      </c>
      <c r="K47" s="42">
        <v>2336</v>
      </c>
      <c r="L47" s="42">
        <v>2491</v>
      </c>
      <c r="M47" s="42">
        <v>2544</v>
      </c>
      <c r="N47" s="42">
        <v>2405</v>
      </c>
      <c r="O47" s="42">
        <v>2304</v>
      </c>
      <c r="P47" s="42">
        <v>2349</v>
      </c>
      <c r="Q47" s="42">
        <v>2412</v>
      </c>
      <c r="R47" s="42">
        <v>2315</v>
      </c>
      <c r="S47" s="69">
        <v>2556</v>
      </c>
      <c r="T47" s="42">
        <v>2641</v>
      </c>
      <c r="U47" s="69">
        <v>2812</v>
      </c>
      <c r="V47" s="42">
        <v>2839</v>
      </c>
      <c r="W47" s="9">
        <v>3213</v>
      </c>
      <c r="X47" s="9">
        <v>3273</v>
      </c>
      <c r="Y47" s="9">
        <v>2935</v>
      </c>
      <c r="Z47" s="9">
        <v>2996</v>
      </c>
    </row>
    <row r="48" spans="1:26" ht="12.75" customHeight="1">
      <c r="A48" s="47" t="s">
        <v>34</v>
      </c>
      <c r="B48" s="6">
        <f aca="true" t="shared" si="1" ref="B48:Z48">SUM(B27:B47)</f>
        <v>56405</v>
      </c>
      <c r="C48" s="5">
        <f t="shared" si="1"/>
        <v>61520</v>
      </c>
      <c r="D48" s="6">
        <f t="shared" si="1"/>
        <v>57023</v>
      </c>
      <c r="E48" s="6">
        <f t="shared" si="1"/>
        <v>56111</v>
      </c>
      <c r="F48" s="6">
        <f t="shared" si="1"/>
        <v>58861</v>
      </c>
      <c r="G48" s="6">
        <f t="shared" si="1"/>
        <v>61448</v>
      </c>
      <c r="H48" s="6">
        <f t="shared" si="1"/>
        <v>65113</v>
      </c>
      <c r="I48" s="6">
        <f t="shared" si="1"/>
        <v>71287</v>
      </c>
      <c r="J48" s="6">
        <f t="shared" si="1"/>
        <v>74826</v>
      </c>
      <c r="K48" s="6">
        <f t="shared" si="1"/>
        <v>78207</v>
      </c>
      <c r="L48" s="6">
        <f t="shared" si="1"/>
        <v>80029</v>
      </c>
      <c r="M48" s="6">
        <f t="shared" si="1"/>
        <v>77816</v>
      </c>
      <c r="N48" s="6">
        <f t="shared" si="1"/>
        <v>74498</v>
      </c>
      <c r="O48" s="6">
        <f t="shared" si="1"/>
        <v>72122</v>
      </c>
      <c r="P48" s="6">
        <f t="shared" si="1"/>
        <v>72762</v>
      </c>
      <c r="Q48" s="6">
        <f t="shared" si="1"/>
        <v>73992</v>
      </c>
      <c r="R48" s="6">
        <f t="shared" si="1"/>
        <v>75819</v>
      </c>
      <c r="S48" s="73">
        <f t="shared" si="1"/>
        <v>78817</v>
      </c>
      <c r="T48" s="6">
        <f t="shared" si="1"/>
        <v>79595</v>
      </c>
      <c r="U48" s="73">
        <f t="shared" si="1"/>
        <v>82901</v>
      </c>
      <c r="V48" s="6">
        <f t="shared" si="1"/>
        <v>86418</v>
      </c>
      <c r="W48" s="6">
        <f t="shared" si="1"/>
        <v>87439</v>
      </c>
      <c r="X48" s="6">
        <f t="shared" si="1"/>
        <v>86242</v>
      </c>
      <c r="Y48" s="6">
        <f t="shared" si="1"/>
        <v>86652</v>
      </c>
      <c r="Z48" s="6">
        <f t="shared" si="1"/>
        <v>86063</v>
      </c>
    </row>
    <row r="49" spans="2:26" ht="12.75" customHeight="1">
      <c r="B49" s="40"/>
      <c r="C49" s="41"/>
      <c r="D49" s="42"/>
      <c r="E49" s="42"/>
      <c r="F49" s="42"/>
      <c r="G49" s="42"/>
      <c r="H49" s="42"/>
      <c r="I49" s="42"/>
      <c r="J49" s="42"/>
      <c r="K49" s="42"/>
      <c r="L49" s="31"/>
      <c r="M49" s="42"/>
      <c r="N49" s="42"/>
      <c r="O49" s="42"/>
      <c r="P49" s="42"/>
      <c r="Q49" s="42"/>
      <c r="R49" s="42"/>
      <c r="S49" s="69"/>
      <c r="T49" s="42"/>
      <c r="U49" s="69"/>
      <c r="V49" s="42"/>
      <c r="W49" s="42"/>
      <c r="X49" s="42"/>
      <c r="Y49" s="53"/>
      <c r="Z49" s="53"/>
    </row>
    <row r="50" spans="1:26" ht="12.75" customHeight="1" thickBot="1">
      <c r="A50" s="57" t="s">
        <v>57</v>
      </c>
      <c r="B50" s="58">
        <f aca="true" t="shared" si="2" ref="B50:U50">SUM(B23+B48)</f>
        <v>171216</v>
      </c>
      <c r="C50" s="59">
        <f t="shared" si="2"/>
        <v>174745</v>
      </c>
      <c r="D50" s="58">
        <f t="shared" si="2"/>
        <v>168187</v>
      </c>
      <c r="E50" s="58">
        <f t="shared" si="2"/>
        <v>166478</v>
      </c>
      <c r="F50" s="58">
        <f t="shared" si="2"/>
        <v>169544</v>
      </c>
      <c r="G50" s="58">
        <f t="shared" si="2"/>
        <v>173359</v>
      </c>
      <c r="H50" s="58">
        <f t="shared" si="2"/>
        <v>181534</v>
      </c>
      <c r="I50" s="58">
        <f t="shared" si="2"/>
        <v>192332</v>
      </c>
      <c r="J50" s="58">
        <f t="shared" si="2"/>
        <v>200117</v>
      </c>
      <c r="K50" s="58">
        <f t="shared" si="2"/>
        <v>204344</v>
      </c>
      <c r="L50" s="58">
        <f t="shared" si="2"/>
        <v>202647</v>
      </c>
      <c r="M50" s="58">
        <f t="shared" si="2"/>
        <v>196934</v>
      </c>
      <c r="N50" s="58">
        <f t="shared" si="2"/>
        <v>191859</v>
      </c>
      <c r="O50" s="58">
        <f t="shared" si="2"/>
        <v>189993</v>
      </c>
      <c r="P50" s="58">
        <f t="shared" si="2"/>
        <v>189974</v>
      </c>
      <c r="Q50" s="58">
        <f t="shared" si="2"/>
        <v>190625</v>
      </c>
      <c r="R50" s="58">
        <f t="shared" si="2"/>
        <v>194462</v>
      </c>
      <c r="S50" s="74">
        <f t="shared" si="2"/>
        <v>199324</v>
      </c>
      <c r="T50" s="58">
        <f t="shared" si="2"/>
        <v>201821</v>
      </c>
      <c r="U50" s="74">
        <f t="shared" si="2"/>
        <v>206719</v>
      </c>
      <c r="V50" s="58">
        <f>SUM(V23+V48)</f>
        <v>214409</v>
      </c>
      <c r="W50" s="58">
        <f>SUM(W23+W48)</f>
        <v>216220</v>
      </c>
      <c r="X50" s="58">
        <f>SUM(X23+X48)</f>
        <v>214574</v>
      </c>
      <c r="Y50" s="58">
        <f>SUM(Y23+Y48)</f>
        <v>217625</v>
      </c>
      <c r="Z50" s="58">
        <f>SUM(Z23+Z48)</f>
        <v>218267</v>
      </c>
    </row>
    <row r="51" spans="1:22" ht="12.75" customHeight="1" thickTop="1">
      <c r="A51" s="8" t="s">
        <v>58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U51" s="9"/>
      <c r="V51" s="9"/>
    </row>
    <row r="52" spans="1:22" ht="12.75" customHeight="1">
      <c r="A52" s="17" t="s">
        <v>59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U52" s="9"/>
      <c r="V52" s="9"/>
    </row>
    <row r="53" spans="1:21" ht="12.75" customHeight="1">
      <c r="A53" s="17" t="s">
        <v>102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U53" s="9"/>
    </row>
    <row r="54" spans="11:21" ht="12.75" customHeight="1">
      <c r="K54" s="9"/>
      <c r="U54" s="9"/>
    </row>
    <row r="55" spans="1:21" ht="12.75" customHeight="1">
      <c r="A55" s="49" t="s">
        <v>100</v>
      </c>
      <c r="B55" s="50"/>
      <c r="C55" s="50"/>
      <c r="D55" s="50"/>
      <c r="E55" s="50"/>
      <c r="F55" s="50"/>
      <c r="G55" s="50"/>
      <c r="H55" s="50"/>
      <c r="I55" s="50"/>
      <c r="J55" s="50"/>
      <c r="K55" s="51"/>
      <c r="L55" s="50"/>
      <c r="M55" s="50"/>
      <c r="N55" s="50"/>
      <c r="O55" s="50"/>
      <c r="P55" s="50"/>
      <c r="Q55" s="50"/>
      <c r="R55" s="50"/>
      <c r="S55" s="50"/>
      <c r="T55" s="51"/>
      <c r="U55" s="51"/>
    </row>
    <row r="56" spans="1:23" ht="25.5" customHeight="1">
      <c r="A56" s="89" t="s">
        <v>108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1"/>
      <c r="W56" s="91"/>
    </row>
    <row r="57" spans="1:26" ht="12.75" customHeight="1" thickBot="1">
      <c r="A57" s="4"/>
      <c r="B57" s="4"/>
      <c r="C57" s="4"/>
      <c r="D57" s="4"/>
      <c r="E57" s="4"/>
      <c r="F57" s="4"/>
      <c r="G57" s="4"/>
      <c r="H57" s="4"/>
      <c r="I57" s="4"/>
      <c r="J57" s="4"/>
      <c r="K57" s="6"/>
      <c r="L57" s="4"/>
      <c r="M57" s="4"/>
      <c r="N57" s="4"/>
      <c r="O57" s="4"/>
      <c r="P57" s="4"/>
      <c r="Q57" s="4"/>
      <c r="R57" s="4"/>
      <c r="S57" s="4"/>
      <c r="T57" s="6"/>
      <c r="U57" s="6"/>
      <c r="V57" s="6"/>
      <c r="W57" s="60"/>
      <c r="X57" s="60"/>
      <c r="Y57" s="86"/>
      <c r="Z57" s="86"/>
    </row>
    <row r="58" spans="1:26" ht="12.75" customHeight="1" thickTop="1">
      <c r="A58" s="12"/>
      <c r="B58" s="27"/>
      <c r="C58" s="28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62"/>
      <c r="T58" s="30"/>
      <c r="U58" s="78"/>
      <c r="V58" s="30"/>
      <c r="X58" s="35"/>
      <c r="Y58" s="87"/>
      <c r="Z58" s="87"/>
    </row>
    <row r="59" spans="1:26" ht="12.75" customHeight="1">
      <c r="A59" s="31"/>
      <c r="B59" s="32" t="s">
        <v>0</v>
      </c>
      <c r="C59" s="33" t="s">
        <v>0</v>
      </c>
      <c r="D59" s="34" t="s">
        <v>0</v>
      </c>
      <c r="E59" s="34" t="s">
        <v>0</v>
      </c>
      <c r="F59" s="34" t="s">
        <v>0</v>
      </c>
      <c r="G59" s="34" t="s">
        <v>0</v>
      </c>
      <c r="H59" s="34" t="s">
        <v>0</v>
      </c>
      <c r="I59" s="34" t="s">
        <v>0</v>
      </c>
      <c r="J59" s="34" t="s">
        <v>0</v>
      </c>
      <c r="K59" s="34" t="s">
        <v>0</v>
      </c>
      <c r="L59" s="34" t="s">
        <v>0</v>
      </c>
      <c r="M59" s="34" t="s">
        <v>0</v>
      </c>
      <c r="N59" s="34" t="s">
        <v>0</v>
      </c>
      <c r="O59" s="34" t="s">
        <v>0</v>
      </c>
      <c r="P59" s="34" t="s">
        <v>0</v>
      </c>
      <c r="Q59" s="34" t="s">
        <v>0</v>
      </c>
      <c r="R59" s="34" t="s">
        <v>0</v>
      </c>
      <c r="S59" s="63" t="s">
        <v>0</v>
      </c>
      <c r="T59" s="35" t="s">
        <v>0</v>
      </c>
      <c r="U59" s="79" t="s">
        <v>0</v>
      </c>
      <c r="V59" s="35" t="s">
        <v>0</v>
      </c>
      <c r="W59" s="35" t="s">
        <v>0</v>
      </c>
      <c r="X59" s="35" t="s">
        <v>0</v>
      </c>
      <c r="Y59" s="87" t="s">
        <v>0</v>
      </c>
      <c r="Z59" s="87" t="s">
        <v>0</v>
      </c>
    </row>
    <row r="60" spans="1:26" ht="12.75" customHeight="1">
      <c r="A60" s="36"/>
      <c r="B60" s="19" t="s">
        <v>1</v>
      </c>
      <c r="C60" s="18" t="s">
        <v>2</v>
      </c>
      <c r="D60" s="19" t="s">
        <v>3</v>
      </c>
      <c r="E60" s="19" t="s">
        <v>4</v>
      </c>
      <c r="F60" s="19" t="s">
        <v>5</v>
      </c>
      <c r="G60" s="19" t="s">
        <v>6</v>
      </c>
      <c r="H60" s="19" t="s">
        <v>7</v>
      </c>
      <c r="I60" s="19" t="s">
        <v>8</v>
      </c>
      <c r="J60" s="19" t="s">
        <v>9</v>
      </c>
      <c r="K60" s="19" t="s">
        <v>10</v>
      </c>
      <c r="L60" s="19" t="s">
        <v>11</v>
      </c>
      <c r="M60" s="19" t="s">
        <v>12</v>
      </c>
      <c r="N60" s="19" t="s">
        <v>13</v>
      </c>
      <c r="O60" s="19" t="s">
        <v>14</v>
      </c>
      <c r="P60" s="19" t="s">
        <v>15</v>
      </c>
      <c r="Q60" s="19" t="s">
        <v>16</v>
      </c>
      <c r="R60" s="19" t="s">
        <v>17</v>
      </c>
      <c r="S60" s="64" t="s">
        <v>18</v>
      </c>
      <c r="T60" s="20" t="s">
        <v>19</v>
      </c>
      <c r="U60" s="80" t="s">
        <v>20</v>
      </c>
      <c r="V60" s="19">
        <v>2002</v>
      </c>
      <c r="W60" s="61" t="s">
        <v>101</v>
      </c>
      <c r="X60" s="77">
        <v>2004</v>
      </c>
      <c r="Y60" s="88" t="s">
        <v>103</v>
      </c>
      <c r="Z60" s="88">
        <v>2006</v>
      </c>
    </row>
    <row r="61" spans="1:22" ht="12.75" customHeight="1">
      <c r="A61" s="37"/>
      <c r="B61" s="3"/>
      <c r="C61" s="15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65"/>
      <c r="T61" s="21"/>
      <c r="U61" s="83"/>
      <c r="V61" s="21"/>
    </row>
    <row r="62" spans="1:22" ht="45">
      <c r="A62" s="7" t="s">
        <v>60</v>
      </c>
      <c r="B62" s="36"/>
      <c r="C62" s="39"/>
      <c r="D62" s="31"/>
      <c r="E62" s="31"/>
      <c r="F62" s="31"/>
      <c r="G62" s="31"/>
      <c r="H62" s="31"/>
      <c r="I62" s="31"/>
      <c r="J62" s="31"/>
      <c r="K62" s="42"/>
      <c r="L62" s="31"/>
      <c r="M62" s="31"/>
      <c r="N62" s="31"/>
      <c r="O62" s="31"/>
      <c r="P62" s="31"/>
      <c r="Q62" s="31"/>
      <c r="R62" s="31"/>
      <c r="S62" s="67"/>
      <c r="T62" s="22"/>
      <c r="U62" s="84"/>
      <c r="V62" s="22"/>
    </row>
    <row r="63" spans="1:22" ht="12.75" customHeight="1">
      <c r="A63" s="7"/>
      <c r="B63" s="36"/>
      <c r="C63" s="39"/>
      <c r="D63" s="31"/>
      <c r="E63" s="31"/>
      <c r="F63" s="31"/>
      <c r="G63" s="31"/>
      <c r="H63" s="31"/>
      <c r="I63" s="31"/>
      <c r="J63" s="31"/>
      <c r="K63" s="42"/>
      <c r="L63" s="31"/>
      <c r="M63" s="31"/>
      <c r="N63" s="31"/>
      <c r="O63" s="31"/>
      <c r="P63" s="31"/>
      <c r="Q63" s="31"/>
      <c r="R63" s="31"/>
      <c r="S63" s="67"/>
      <c r="T63" s="22"/>
      <c r="U63" s="84"/>
      <c r="V63" s="22"/>
    </row>
    <row r="64" spans="1:26" ht="12.75" customHeight="1">
      <c r="A64" s="26" t="s">
        <v>61</v>
      </c>
      <c r="B64" s="6">
        <v>1974</v>
      </c>
      <c r="C64" s="13">
        <v>1775</v>
      </c>
      <c r="D64" s="9">
        <v>1666</v>
      </c>
      <c r="E64" s="9">
        <v>1499</v>
      </c>
      <c r="F64" s="9">
        <v>1438</v>
      </c>
      <c r="G64" s="9">
        <v>1428</v>
      </c>
      <c r="H64" s="9">
        <v>1585</v>
      </c>
      <c r="I64" s="9">
        <v>1307</v>
      </c>
      <c r="J64" s="9">
        <v>1368</v>
      </c>
      <c r="K64" s="9">
        <v>1330</v>
      </c>
      <c r="L64" s="9">
        <v>1409</v>
      </c>
      <c r="M64" s="9">
        <v>1389</v>
      </c>
      <c r="N64" s="9">
        <v>1429</v>
      </c>
      <c r="O64" s="9">
        <v>1404</v>
      </c>
      <c r="P64" s="9">
        <v>1275</v>
      </c>
      <c r="Q64" s="9">
        <v>1246</v>
      </c>
      <c r="R64" s="9">
        <v>1270</v>
      </c>
      <c r="S64" s="68">
        <v>1438</v>
      </c>
      <c r="T64" s="9">
        <v>1412</v>
      </c>
      <c r="U64" s="68">
        <v>1644</v>
      </c>
      <c r="V64" s="9">
        <v>1746</v>
      </c>
      <c r="W64" s="9">
        <v>1783</v>
      </c>
      <c r="X64" s="9">
        <v>2104</v>
      </c>
      <c r="Y64" s="9">
        <v>1697</v>
      </c>
      <c r="Z64" s="9">
        <v>1683</v>
      </c>
    </row>
    <row r="65" spans="1:26" ht="12.75" customHeight="1">
      <c r="A65" s="8" t="s">
        <v>62</v>
      </c>
      <c r="B65" s="40">
        <v>93</v>
      </c>
      <c r="C65" s="41">
        <v>108</v>
      </c>
      <c r="D65" s="52" t="s">
        <v>42</v>
      </c>
      <c r="E65" s="52" t="s">
        <v>42</v>
      </c>
      <c r="F65" s="52" t="s">
        <v>42</v>
      </c>
      <c r="G65" s="52" t="s">
        <v>42</v>
      </c>
      <c r="H65" s="52" t="s">
        <v>42</v>
      </c>
      <c r="I65" s="52" t="s">
        <v>42</v>
      </c>
      <c r="J65" s="52" t="s">
        <v>42</v>
      </c>
      <c r="K65" s="52" t="s">
        <v>42</v>
      </c>
      <c r="L65" s="52" t="s">
        <v>42</v>
      </c>
      <c r="M65" s="52" t="s">
        <v>42</v>
      </c>
      <c r="N65" s="52" t="s">
        <v>42</v>
      </c>
      <c r="O65" s="52" t="s">
        <v>42</v>
      </c>
      <c r="P65" s="52" t="s">
        <v>42</v>
      </c>
      <c r="Q65" s="52" t="s">
        <v>42</v>
      </c>
      <c r="R65" s="52" t="s">
        <v>42</v>
      </c>
      <c r="S65" s="75" t="s">
        <v>42</v>
      </c>
      <c r="T65" s="52" t="s">
        <v>42</v>
      </c>
      <c r="U65" s="75" t="s">
        <v>42</v>
      </c>
      <c r="V65" s="52" t="s">
        <v>42</v>
      </c>
      <c r="W65" s="52" t="s">
        <v>42</v>
      </c>
      <c r="X65" s="52" t="s">
        <v>42</v>
      </c>
      <c r="Y65" s="52" t="s">
        <v>42</v>
      </c>
      <c r="Z65" s="52" t="s">
        <v>42</v>
      </c>
    </row>
    <row r="66" spans="1:26" ht="12.75" customHeight="1">
      <c r="A66" s="31" t="s">
        <v>63</v>
      </c>
      <c r="B66" s="6">
        <v>671</v>
      </c>
      <c r="C66" s="13">
        <v>613</v>
      </c>
      <c r="D66" s="9">
        <v>611</v>
      </c>
      <c r="E66" s="9">
        <v>646</v>
      </c>
      <c r="F66" s="9">
        <v>635</v>
      </c>
      <c r="G66" s="9">
        <v>665</v>
      </c>
      <c r="H66" s="9">
        <v>710</v>
      </c>
      <c r="I66" s="9">
        <v>797</v>
      </c>
      <c r="J66" s="9">
        <v>887</v>
      </c>
      <c r="K66" s="9">
        <v>963</v>
      </c>
      <c r="L66" s="9">
        <v>994</v>
      </c>
      <c r="M66" s="9">
        <v>1068</v>
      </c>
      <c r="N66" s="9">
        <v>1131</v>
      </c>
      <c r="O66" s="9">
        <v>1184</v>
      </c>
      <c r="P66" s="9">
        <v>1177</v>
      </c>
      <c r="Q66" s="9">
        <v>1296</v>
      </c>
      <c r="R66" s="9">
        <v>1267</v>
      </c>
      <c r="S66" s="68">
        <v>1260</v>
      </c>
      <c r="T66" s="9">
        <v>1231</v>
      </c>
      <c r="U66" s="68">
        <v>1279</v>
      </c>
      <c r="V66" s="9">
        <v>1361</v>
      </c>
      <c r="W66" s="9">
        <v>1963</v>
      </c>
      <c r="X66" s="9">
        <f>781+1313</f>
        <v>2094</v>
      </c>
      <c r="Y66" s="9">
        <v>2883</v>
      </c>
      <c r="Z66" s="9">
        <f>841+2320</f>
        <v>3161</v>
      </c>
    </row>
    <row r="67" spans="1:26" ht="12.75" customHeight="1">
      <c r="A67" s="8" t="s">
        <v>64</v>
      </c>
      <c r="B67" s="40">
        <v>1560</v>
      </c>
      <c r="C67" s="41">
        <v>1258</v>
      </c>
      <c r="D67" s="42">
        <v>1236</v>
      </c>
      <c r="E67" s="42">
        <v>1295</v>
      </c>
      <c r="F67" s="42">
        <v>1119</v>
      </c>
      <c r="G67" s="42">
        <v>1243</v>
      </c>
      <c r="H67" s="42">
        <v>1315</v>
      </c>
      <c r="I67" s="42">
        <v>1434</v>
      </c>
      <c r="J67" s="42">
        <v>1512</v>
      </c>
      <c r="K67" s="42">
        <v>1571</v>
      </c>
      <c r="L67" s="42">
        <v>1516</v>
      </c>
      <c r="M67" s="42">
        <v>1472</v>
      </c>
      <c r="N67" s="42">
        <v>1541</v>
      </c>
      <c r="O67" s="42">
        <v>1509</v>
      </c>
      <c r="P67" s="42">
        <v>1525</v>
      </c>
      <c r="Q67" s="42">
        <v>1563</v>
      </c>
      <c r="R67" s="42">
        <v>1488</v>
      </c>
      <c r="S67" s="69">
        <v>1429</v>
      </c>
      <c r="T67" s="42">
        <v>1404</v>
      </c>
      <c r="U67" s="69">
        <v>1395</v>
      </c>
      <c r="V67" s="42">
        <v>1345</v>
      </c>
      <c r="W67" s="9">
        <v>1348</v>
      </c>
      <c r="X67" s="9">
        <v>1348</v>
      </c>
      <c r="Y67" s="9">
        <v>1333</v>
      </c>
      <c r="Z67" s="9">
        <v>1345</v>
      </c>
    </row>
    <row r="68" spans="1:26" ht="12.75" customHeight="1">
      <c r="A68" s="31" t="s">
        <v>65</v>
      </c>
      <c r="B68" s="6">
        <v>2225</v>
      </c>
      <c r="C68" s="13">
        <v>2726</v>
      </c>
      <c r="D68" s="9">
        <v>2931</v>
      </c>
      <c r="E68" s="9">
        <v>2950</v>
      </c>
      <c r="F68" s="9">
        <v>3024</v>
      </c>
      <c r="G68" s="9">
        <v>3322</v>
      </c>
      <c r="H68" s="9">
        <v>3566</v>
      </c>
      <c r="I68" s="9">
        <v>3736</v>
      </c>
      <c r="J68" s="9">
        <v>4220</v>
      </c>
      <c r="K68" s="9">
        <v>4872</v>
      </c>
      <c r="L68" s="9">
        <v>5563</v>
      </c>
      <c r="M68" s="9">
        <v>6005</v>
      </c>
      <c r="N68" s="9">
        <v>6337</v>
      </c>
      <c r="O68" s="9">
        <v>6229</v>
      </c>
      <c r="P68" s="9">
        <v>6748</v>
      </c>
      <c r="Q68" s="9">
        <v>7435</v>
      </c>
      <c r="R68" s="9">
        <v>8050</v>
      </c>
      <c r="S68" s="68">
        <v>8002</v>
      </c>
      <c r="T68" s="9">
        <v>7948</v>
      </c>
      <c r="U68" s="68">
        <v>8564</v>
      </c>
      <c r="V68" s="9">
        <v>8957</v>
      </c>
      <c r="W68" s="9">
        <v>10146</v>
      </c>
      <c r="X68" s="9">
        <v>11011</v>
      </c>
      <c r="Y68" s="9">
        <v>11739</v>
      </c>
      <c r="Z68" s="9">
        <v>12281</v>
      </c>
    </row>
    <row r="69" spans="1:26" ht="12.75" customHeight="1">
      <c r="A69" s="8" t="s">
        <v>66</v>
      </c>
      <c r="B69" s="40">
        <v>644</v>
      </c>
      <c r="C69" s="41">
        <v>627</v>
      </c>
      <c r="D69" s="42">
        <v>690</v>
      </c>
      <c r="E69" s="42">
        <v>729</v>
      </c>
      <c r="F69" s="42">
        <v>843</v>
      </c>
      <c r="G69" s="42">
        <v>926</v>
      </c>
      <c r="H69" s="42">
        <v>1032</v>
      </c>
      <c r="I69" s="42">
        <v>1067</v>
      </c>
      <c r="J69" s="42">
        <v>1129</v>
      </c>
      <c r="K69" s="42">
        <v>1169</v>
      </c>
      <c r="L69" s="42">
        <v>1145</v>
      </c>
      <c r="M69" s="42">
        <v>1104</v>
      </c>
      <c r="N69" s="42">
        <v>1057</v>
      </c>
      <c r="O69" s="41">
        <v>1001</v>
      </c>
      <c r="P69" s="42">
        <v>1031</v>
      </c>
      <c r="Q69" s="42">
        <v>994</v>
      </c>
      <c r="R69" s="42">
        <v>943</v>
      </c>
      <c r="S69" s="69">
        <v>870</v>
      </c>
      <c r="T69" s="42">
        <v>821</v>
      </c>
      <c r="U69" s="69">
        <v>821</v>
      </c>
      <c r="V69" s="42">
        <v>828</v>
      </c>
      <c r="W69" s="9">
        <v>835</v>
      </c>
      <c r="X69" s="9">
        <v>855</v>
      </c>
      <c r="Y69" s="9">
        <v>840</v>
      </c>
      <c r="Z69" s="9">
        <v>869</v>
      </c>
    </row>
    <row r="70" spans="1:26" ht="12.75" customHeight="1">
      <c r="A70" s="31" t="s">
        <v>67</v>
      </c>
      <c r="B70" s="6">
        <v>2805</v>
      </c>
      <c r="C70" s="13">
        <v>2440</v>
      </c>
      <c r="D70" s="9">
        <v>2398</v>
      </c>
      <c r="E70" s="9">
        <v>2577</v>
      </c>
      <c r="F70" s="9">
        <v>2774</v>
      </c>
      <c r="G70" s="9">
        <v>2972</v>
      </c>
      <c r="H70" s="9">
        <v>3156</v>
      </c>
      <c r="I70" s="9">
        <v>3319</v>
      </c>
      <c r="J70" s="9">
        <v>3501</v>
      </c>
      <c r="K70" s="9">
        <v>3425</v>
      </c>
      <c r="L70" s="9">
        <v>3390</v>
      </c>
      <c r="M70" s="9">
        <v>3393</v>
      </c>
      <c r="N70" s="9">
        <v>3345</v>
      </c>
      <c r="O70" s="13">
        <f>1301+2143</f>
        <v>3444</v>
      </c>
      <c r="P70" s="9">
        <v>3599</v>
      </c>
      <c r="Q70" s="9">
        <v>3805</v>
      </c>
      <c r="R70" s="9">
        <v>3882</v>
      </c>
      <c r="S70" s="68">
        <v>4235</v>
      </c>
      <c r="T70" s="9">
        <v>4370</v>
      </c>
      <c r="U70" s="68">
        <v>4243</v>
      </c>
      <c r="V70" s="9">
        <v>4430</v>
      </c>
      <c r="W70" s="9">
        <v>4583</v>
      </c>
      <c r="X70" s="9">
        <v>4758</v>
      </c>
      <c r="Y70" s="9">
        <v>4917</v>
      </c>
      <c r="Z70" s="9">
        <v>4911</v>
      </c>
    </row>
    <row r="71" spans="1:26" ht="12.75" customHeight="1">
      <c r="A71" s="17" t="s">
        <v>68</v>
      </c>
      <c r="B71" s="40">
        <v>1886</v>
      </c>
      <c r="C71" s="41">
        <v>1811</v>
      </c>
      <c r="D71" s="42">
        <v>1777</v>
      </c>
      <c r="E71" s="42">
        <v>1622</v>
      </c>
      <c r="F71" s="42">
        <v>1628</v>
      </c>
      <c r="G71" s="42">
        <v>1591</v>
      </c>
      <c r="H71" s="42">
        <v>1564</v>
      </c>
      <c r="I71" s="42">
        <v>1525</v>
      </c>
      <c r="J71" s="42">
        <v>1540</v>
      </c>
      <c r="K71" s="52" t="s">
        <v>40</v>
      </c>
      <c r="L71" s="42">
        <v>1420</v>
      </c>
      <c r="M71" s="52" t="s">
        <v>40</v>
      </c>
      <c r="N71" s="42">
        <v>1541</v>
      </c>
      <c r="O71" s="41">
        <v>1555</v>
      </c>
      <c r="P71" s="42">
        <v>1574</v>
      </c>
      <c r="Q71" s="42">
        <v>1616</v>
      </c>
      <c r="R71" s="42">
        <v>1631</v>
      </c>
      <c r="S71" s="69">
        <v>1564</v>
      </c>
      <c r="T71" s="42">
        <v>1538</v>
      </c>
      <c r="U71" s="69">
        <f>1529+41</f>
        <v>1570</v>
      </c>
      <c r="V71" s="42">
        <v>1755</v>
      </c>
      <c r="W71" s="9">
        <v>1847</v>
      </c>
      <c r="X71" s="9">
        <v>1967</v>
      </c>
      <c r="Y71" s="9">
        <v>2021</v>
      </c>
      <c r="Z71" s="9">
        <v>1879</v>
      </c>
    </row>
    <row r="72" spans="1:26" ht="12.75" customHeight="1">
      <c r="A72" s="31" t="s">
        <v>69</v>
      </c>
      <c r="B72" s="6">
        <v>882</v>
      </c>
      <c r="C72" s="13">
        <v>940</v>
      </c>
      <c r="D72" s="9">
        <v>952</v>
      </c>
      <c r="E72" s="9">
        <v>930</v>
      </c>
      <c r="F72" s="9">
        <v>935</v>
      </c>
      <c r="G72" s="9">
        <v>998</v>
      </c>
      <c r="H72" s="9">
        <v>1036</v>
      </c>
      <c r="I72" s="9">
        <v>1108</v>
      </c>
      <c r="J72" s="9">
        <v>1139</v>
      </c>
      <c r="K72" s="9">
        <v>1236</v>
      </c>
      <c r="L72" s="9">
        <v>1984</v>
      </c>
      <c r="M72" s="9">
        <v>1777</v>
      </c>
      <c r="N72" s="9">
        <v>1681</v>
      </c>
      <c r="O72" s="9">
        <v>1786</v>
      </c>
      <c r="P72" s="9">
        <v>1882</v>
      </c>
      <c r="Q72" s="9">
        <v>2054</v>
      </c>
      <c r="R72" s="9">
        <v>1984</v>
      </c>
      <c r="S72" s="68">
        <v>2076</v>
      </c>
      <c r="T72" s="9">
        <v>2060</v>
      </c>
      <c r="U72" s="68">
        <v>2192</v>
      </c>
      <c r="V72" s="9">
        <v>2344</v>
      </c>
      <c r="W72" s="9">
        <v>2542</v>
      </c>
      <c r="X72" s="9">
        <v>2827</v>
      </c>
      <c r="Y72" s="9">
        <v>2836</v>
      </c>
      <c r="Z72" s="9">
        <v>2924</v>
      </c>
    </row>
    <row r="73" spans="1:26" ht="12.75" customHeight="1">
      <c r="A73" s="8" t="s">
        <v>70</v>
      </c>
      <c r="B73" s="40">
        <v>434</v>
      </c>
      <c r="C73" s="41">
        <v>524</v>
      </c>
      <c r="D73" s="42">
        <v>638</v>
      </c>
      <c r="E73" s="42">
        <v>667</v>
      </c>
      <c r="F73" s="42">
        <v>692</v>
      </c>
      <c r="G73" s="42">
        <v>726</v>
      </c>
      <c r="H73" s="42">
        <v>763</v>
      </c>
      <c r="I73" s="42">
        <v>864</v>
      </c>
      <c r="J73" s="42">
        <v>1010</v>
      </c>
      <c r="K73" s="42">
        <v>795</v>
      </c>
      <c r="L73" s="42">
        <v>802</v>
      </c>
      <c r="M73" s="42">
        <v>875</v>
      </c>
      <c r="N73" s="42">
        <v>894</v>
      </c>
      <c r="O73" s="42">
        <v>924</v>
      </c>
      <c r="P73" s="42">
        <v>882</v>
      </c>
      <c r="Q73" s="42">
        <v>1086</v>
      </c>
      <c r="R73" s="42">
        <v>1026</v>
      </c>
      <c r="S73" s="69">
        <v>1139</v>
      </c>
      <c r="T73" s="42">
        <v>1104</v>
      </c>
      <c r="U73" s="69">
        <v>1099</v>
      </c>
      <c r="V73" s="42">
        <v>1117</v>
      </c>
      <c r="W73" s="9">
        <v>1128</v>
      </c>
      <c r="X73" s="9">
        <v>1067</v>
      </c>
      <c r="Y73" s="9">
        <v>1056</v>
      </c>
      <c r="Z73" s="9">
        <v>1091</v>
      </c>
    </row>
    <row r="74" spans="1:26" ht="12.75" customHeight="1">
      <c r="A74" s="31" t="s">
        <v>71</v>
      </c>
      <c r="B74" s="6">
        <v>1916</v>
      </c>
      <c r="C74" s="13">
        <v>1848</v>
      </c>
      <c r="D74" s="9">
        <v>1755</v>
      </c>
      <c r="E74" s="9">
        <v>1998</v>
      </c>
      <c r="F74" s="9">
        <v>1771</v>
      </c>
      <c r="G74" s="9">
        <v>1563</v>
      </c>
      <c r="H74" s="9">
        <v>1771</v>
      </c>
      <c r="I74" s="9">
        <v>2037</v>
      </c>
      <c r="J74" s="9">
        <v>2431</v>
      </c>
      <c r="K74" s="9">
        <v>2634</v>
      </c>
      <c r="L74" s="9">
        <v>2825</v>
      </c>
      <c r="M74" s="9">
        <v>3137</v>
      </c>
      <c r="N74" s="9">
        <v>3362</v>
      </c>
      <c r="O74" s="9">
        <v>3660</v>
      </c>
      <c r="P74" s="9">
        <v>4293</v>
      </c>
      <c r="Q74" s="9">
        <v>4788</v>
      </c>
      <c r="R74" s="9">
        <v>5184</v>
      </c>
      <c r="S74" s="68">
        <v>5847</v>
      </c>
      <c r="T74" s="9">
        <v>6056</v>
      </c>
      <c r="U74" s="68">
        <v>6446</v>
      </c>
      <c r="V74" s="9">
        <v>6940</v>
      </c>
      <c r="W74" s="9">
        <v>7838</v>
      </c>
      <c r="X74" s="9">
        <v>8615</v>
      </c>
      <c r="Y74" s="9">
        <v>9076</v>
      </c>
      <c r="Z74" s="9">
        <v>9525</v>
      </c>
    </row>
    <row r="75" spans="1:26" ht="12.75" customHeight="1">
      <c r="A75" s="8" t="s">
        <v>72</v>
      </c>
      <c r="B75" s="40">
        <v>1688</v>
      </c>
      <c r="C75" s="41">
        <v>2052</v>
      </c>
      <c r="D75" s="42">
        <v>2299</v>
      </c>
      <c r="E75" s="42">
        <v>2394</v>
      </c>
      <c r="F75" s="42">
        <v>2675</v>
      </c>
      <c r="G75" s="42">
        <v>2853</v>
      </c>
      <c r="H75" s="42">
        <v>2934</v>
      </c>
      <c r="I75" s="42">
        <v>3143</v>
      </c>
      <c r="J75" s="42">
        <v>3274</v>
      </c>
      <c r="K75" s="42">
        <v>3546</v>
      </c>
      <c r="L75" s="42">
        <v>3722</v>
      </c>
      <c r="M75" s="42">
        <v>3764</v>
      </c>
      <c r="N75" s="42">
        <v>3425</v>
      </c>
      <c r="O75" s="42">
        <v>3378</v>
      </c>
      <c r="P75" s="42">
        <v>3196</v>
      </c>
      <c r="Q75" s="42">
        <v>3055</v>
      </c>
      <c r="R75" s="42">
        <v>3057</v>
      </c>
      <c r="S75" s="69">
        <v>3060</v>
      </c>
      <c r="T75" s="42">
        <v>3055</v>
      </c>
      <c r="U75" s="69">
        <v>3162</v>
      </c>
      <c r="V75" s="42">
        <v>3265</v>
      </c>
      <c r="W75" s="9">
        <v>3301</v>
      </c>
      <c r="X75" s="9">
        <v>3140</v>
      </c>
      <c r="Y75" s="9">
        <v>3223</v>
      </c>
      <c r="Z75" s="9">
        <v>3333</v>
      </c>
    </row>
    <row r="76" spans="1:26" ht="12.75" customHeight="1">
      <c r="A76" s="31" t="s">
        <v>73</v>
      </c>
      <c r="B76" s="6">
        <v>438</v>
      </c>
      <c r="C76" s="13">
        <v>574</v>
      </c>
      <c r="D76" s="9">
        <v>512</v>
      </c>
      <c r="E76" s="9">
        <v>522</v>
      </c>
      <c r="F76" s="9">
        <v>653</v>
      </c>
      <c r="G76" s="9">
        <v>867</v>
      </c>
      <c r="H76" s="9">
        <v>849</v>
      </c>
      <c r="I76" s="9">
        <v>1032</v>
      </c>
      <c r="J76" s="9">
        <v>1059</v>
      </c>
      <c r="K76" s="9">
        <v>1196</v>
      </c>
      <c r="L76" s="9">
        <v>1398</v>
      </c>
      <c r="M76" s="9">
        <v>1752</v>
      </c>
      <c r="N76" s="9">
        <v>1913</v>
      </c>
      <c r="O76" s="9">
        <f>872+1311</f>
        <v>2183</v>
      </c>
      <c r="P76" s="9">
        <v>2423</v>
      </c>
      <c r="Q76" s="9">
        <v>2395</v>
      </c>
      <c r="R76" s="9">
        <v>2716</v>
      </c>
      <c r="S76" s="68">
        <v>2974</v>
      </c>
      <c r="T76" s="9">
        <v>2806</v>
      </c>
      <c r="U76" s="68">
        <v>3105</v>
      </c>
      <c r="V76" s="9">
        <v>3191</v>
      </c>
      <c r="W76" s="9">
        <v>3656</v>
      </c>
      <c r="X76" s="9">
        <v>4058</v>
      </c>
      <c r="Y76" s="9">
        <v>4460</v>
      </c>
      <c r="Z76" s="9">
        <v>4511</v>
      </c>
    </row>
    <row r="77" spans="1:26" ht="12.75" customHeight="1">
      <c r="A77" s="8" t="s">
        <v>74</v>
      </c>
      <c r="B77" s="40">
        <v>482</v>
      </c>
      <c r="C77" s="41">
        <v>408</v>
      </c>
      <c r="D77" s="42">
        <v>461</v>
      </c>
      <c r="E77" s="42">
        <v>555</v>
      </c>
      <c r="F77" s="42">
        <v>919</v>
      </c>
      <c r="G77" s="42">
        <v>1296</v>
      </c>
      <c r="H77" s="42">
        <v>1175</v>
      </c>
      <c r="I77" s="42">
        <v>1177</v>
      </c>
      <c r="J77" s="42">
        <v>1054</v>
      </c>
      <c r="K77" s="42">
        <v>1060</v>
      </c>
      <c r="L77" s="42">
        <v>1195</v>
      </c>
      <c r="M77" s="42">
        <v>1232</v>
      </c>
      <c r="N77" s="42">
        <v>1297</v>
      </c>
      <c r="O77" s="42">
        <v>1323</v>
      </c>
      <c r="P77" s="42">
        <v>1366</v>
      </c>
      <c r="Q77" s="42">
        <v>1404</v>
      </c>
      <c r="R77" s="42">
        <v>1527</v>
      </c>
      <c r="S77" s="69">
        <v>1570</v>
      </c>
      <c r="T77" s="42">
        <v>1549</v>
      </c>
      <c r="U77" s="69">
        <v>1577</v>
      </c>
      <c r="V77" s="42">
        <v>1600</v>
      </c>
      <c r="W77" s="9">
        <v>1625</v>
      </c>
      <c r="X77" s="9">
        <v>1641</v>
      </c>
      <c r="Y77" s="9">
        <v>1635</v>
      </c>
      <c r="Z77" s="9">
        <v>1606</v>
      </c>
    </row>
    <row r="78" spans="1:26" ht="12.75" customHeight="1">
      <c r="A78" s="31" t="s">
        <v>75</v>
      </c>
      <c r="B78" s="6">
        <v>3037</v>
      </c>
      <c r="C78" s="13">
        <v>3150</v>
      </c>
      <c r="D78" s="9">
        <v>3202</v>
      </c>
      <c r="E78" s="9">
        <v>3565</v>
      </c>
      <c r="F78" s="9">
        <v>4006</v>
      </c>
      <c r="G78" s="9">
        <v>4002</v>
      </c>
      <c r="H78" s="9">
        <v>4793</v>
      </c>
      <c r="I78" s="9">
        <v>6065</v>
      </c>
      <c r="J78" s="9">
        <v>6700</v>
      </c>
      <c r="K78" s="9">
        <v>6450</v>
      </c>
      <c r="L78" s="9">
        <v>6786</v>
      </c>
      <c r="M78" s="9">
        <v>7142</v>
      </c>
      <c r="N78" s="9">
        <v>7587</v>
      </c>
      <c r="O78" s="9">
        <v>6674</v>
      </c>
      <c r="P78" s="9">
        <v>7659</v>
      </c>
      <c r="Q78" s="9">
        <v>8395</v>
      </c>
      <c r="R78" s="9">
        <v>8591</v>
      </c>
      <c r="S78" s="68">
        <v>8469</v>
      </c>
      <c r="T78" s="9">
        <v>9224</v>
      </c>
      <c r="U78" s="68">
        <v>9482</v>
      </c>
      <c r="V78" s="9">
        <v>10123</v>
      </c>
      <c r="W78" s="9">
        <v>11868</v>
      </c>
      <c r="X78" s="9">
        <v>12548</v>
      </c>
      <c r="Y78" s="9">
        <v>13275</v>
      </c>
      <c r="Z78" s="9">
        <v>13182</v>
      </c>
    </row>
    <row r="79" spans="1:26" ht="12.75" customHeight="1">
      <c r="A79" s="8" t="s">
        <v>76</v>
      </c>
      <c r="B79" s="40">
        <v>3299</v>
      </c>
      <c r="C79" s="41">
        <v>3127</v>
      </c>
      <c r="D79" s="42">
        <v>2869</v>
      </c>
      <c r="E79" s="42">
        <v>2888</v>
      </c>
      <c r="F79" s="42">
        <v>3198</v>
      </c>
      <c r="G79" s="42">
        <v>3125</v>
      </c>
      <c r="H79" s="42">
        <v>3125</v>
      </c>
      <c r="I79" s="42">
        <v>2814</v>
      </c>
      <c r="J79" s="42">
        <v>2806</v>
      </c>
      <c r="K79" s="42">
        <v>2758</v>
      </c>
      <c r="L79" s="42">
        <v>2611</v>
      </c>
      <c r="M79" s="42">
        <v>2586</v>
      </c>
      <c r="N79" s="42">
        <v>2658</v>
      </c>
      <c r="O79" s="42">
        <v>2886</v>
      </c>
      <c r="P79" s="42">
        <v>2866</v>
      </c>
      <c r="Q79" s="42">
        <v>2792</v>
      </c>
      <c r="R79" s="42">
        <v>2862</v>
      </c>
      <c r="S79" s="69">
        <v>2955</v>
      </c>
      <c r="T79" s="42">
        <v>2727</v>
      </c>
      <c r="U79" s="69">
        <v>2730</v>
      </c>
      <c r="V79" s="42">
        <v>2870</v>
      </c>
      <c r="W79" s="9">
        <v>2765</v>
      </c>
      <c r="X79" s="9">
        <v>2764</v>
      </c>
      <c r="Y79" s="9">
        <v>2944</v>
      </c>
      <c r="Z79" s="9">
        <v>3066</v>
      </c>
    </row>
    <row r="80" spans="1:26" ht="12.75" customHeight="1">
      <c r="A80" s="31" t="s">
        <v>77</v>
      </c>
      <c r="B80" s="6">
        <v>9324</v>
      </c>
      <c r="C80" s="13">
        <v>8527</v>
      </c>
      <c r="D80" s="9">
        <v>8567</v>
      </c>
      <c r="E80" s="9">
        <v>8334</v>
      </c>
      <c r="F80" s="9">
        <v>12185</v>
      </c>
      <c r="G80" s="9">
        <v>12759</v>
      </c>
      <c r="H80" s="9">
        <v>12935</v>
      </c>
      <c r="I80" s="9">
        <v>12391</v>
      </c>
      <c r="J80" s="9">
        <v>12896</v>
      </c>
      <c r="K80" s="9">
        <v>15357</v>
      </c>
      <c r="L80" s="9">
        <v>14549</v>
      </c>
      <c r="M80" s="9">
        <v>13553</v>
      </c>
      <c r="N80" s="9">
        <v>13731</v>
      </c>
      <c r="O80" s="9">
        <v>13503</v>
      </c>
      <c r="P80" s="9">
        <v>13390</v>
      </c>
      <c r="Q80" s="9">
        <v>14229</v>
      </c>
      <c r="R80" s="9">
        <v>14253</v>
      </c>
      <c r="S80" s="68">
        <v>14062</v>
      </c>
      <c r="T80" s="9">
        <v>13873</v>
      </c>
      <c r="U80" s="68">
        <v>13522</v>
      </c>
      <c r="V80" s="9">
        <v>14004</v>
      </c>
      <c r="W80" s="9">
        <v>14386</v>
      </c>
      <c r="X80" s="9">
        <v>14549</v>
      </c>
      <c r="Y80" s="9">
        <v>14966</v>
      </c>
      <c r="Z80" s="9">
        <v>14897</v>
      </c>
    </row>
    <row r="81" spans="1:26" ht="12.75" customHeight="1">
      <c r="A81" s="8" t="s">
        <v>78</v>
      </c>
      <c r="B81" s="40">
        <v>1510</v>
      </c>
      <c r="C81" s="41">
        <v>1531</v>
      </c>
      <c r="D81" s="42">
        <v>2023</v>
      </c>
      <c r="E81" s="42">
        <v>2096</v>
      </c>
      <c r="F81" s="42">
        <v>2322</v>
      </c>
      <c r="G81" s="42">
        <v>1816</v>
      </c>
      <c r="H81" s="42">
        <v>1834</v>
      </c>
      <c r="I81" s="42">
        <v>2920</v>
      </c>
      <c r="J81" s="42">
        <v>2954</v>
      </c>
      <c r="K81" s="42">
        <v>2921</v>
      </c>
      <c r="L81" s="42">
        <v>3087</v>
      </c>
      <c r="M81" s="42">
        <v>3136</v>
      </c>
      <c r="N81" s="42">
        <v>3202</v>
      </c>
      <c r="O81" s="42">
        <v>3072</v>
      </c>
      <c r="P81" s="42">
        <v>3096</v>
      </c>
      <c r="Q81" s="42">
        <v>3593</v>
      </c>
      <c r="R81" s="42">
        <v>3708</v>
      </c>
      <c r="S81" s="69">
        <v>3634</v>
      </c>
      <c r="T81" s="42">
        <v>3593</v>
      </c>
      <c r="U81" s="69">
        <v>3564</v>
      </c>
      <c r="V81" s="42">
        <v>3536</v>
      </c>
      <c r="W81" s="9">
        <v>3552</v>
      </c>
      <c r="X81" s="9">
        <v>3375</v>
      </c>
      <c r="Y81" s="9">
        <v>3422</v>
      </c>
      <c r="Z81" s="9">
        <v>3491</v>
      </c>
    </row>
    <row r="82" spans="1:26" ht="12.75" customHeight="1">
      <c r="A82" s="31" t="s">
        <v>79</v>
      </c>
      <c r="B82" s="6">
        <v>1262</v>
      </c>
      <c r="C82" s="13">
        <v>1144</v>
      </c>
      <c r="D82" s="9">
        <v>1094</v>
      </c>
      <c r="E82" s="9">
        <v>987</v>
      </c>
      <c r="F82" s="9">
        <v>1123</v>
      </c>
      <c r="G82" s="9">
        <v>1371</v>
      </c>
      <c r="H82" s="9">
        <v>1256</v>
      </c>
      <c r="I82" s="9">
        <v>1166</v>
      </c>
      <c r="J82" s="9">
        <v>1191</v>
      </c>
      <c r="K82" s="9">
        <v>1124</v>
      </c>
      <c r="L82" s="9">
        <v>1045</v>
      </c>
      <c r="M82" s="9">
        <v>987</v>
      </c>
      <c r="N82" s="9">
        <v>962</v>
      </c>
      <c r="O82" s="9">
        <v>889</v>
      </c>
      <c r="P82" s="9">
        <v>901</v>
      </c>
      <c r="Q82" s="9">
        <v>819</v>
      </c>
      <c r="R82" s="9">
        <v>773</v>
      </c>
      <c r="S82" s="68">
        <v>788</v>
      </c>
      <c r="T82" s="9">
        <v>771</v>
      </c>
      <c r="U82" s="68">
        <v>669</v>
      </c>
      <c r="V82" s="9">
        <v>652</v>
      </c>
      <c r="W82" s="9">
        <v>647</v>
      </c>
      <c r="X82" s="9">
        <v>705</v>
      </c>
      <c r="Y82" s="9">
        <v>826</v>
      </c>
      <c r="Z82" s="9">
        <v>964</v>
      </c>
    </row>
    <row r="83" spans="1:26" ht="12.75" customHeight="1">
      <c r="A83" s="8" t="s">
        <v>80</v>
      </c>
      <c r="B83" s="40">
        <v>585</v>
      </c>
      <c r="C83" s="41">
        <v>764</v>
      </c>
      <c r="D83" s="42">
        <v>876</v>
      </c>
      <c r="E83" s="42">
        <v>1620</v>
      </c>
      <c r="F83" s="42">
        <v>1803</v>
      </c>
      <c r="G83" s="42">
        <v>1625</v>
      </c>
      <c r="H83" s="42">
        <v>2063</v>
      </c>
      <c r="I83" s="42">
        <v>1444</v>
      </c>
      <c r="J83" s="42">
        <v>1076</v>
      </c>
      <c r="K83" s="52" t="s">
        <v>42</v>
      </c>
      <c r="L83" s="52" t="s">
        <v>42</v>
      </c>
      <c r="M83" s="52" t="s">
        <v>42</v>
      </c>
      <c r="N83" s="52" t="s">
        <v>42</v>
      </c>
      <c r="O83" s="52" t="s">
        <v>42</v>
      </c>
      <c r="P83" s="52" t="s">
        <v>42</v>
      </c>
      <c r="Q83" s="52" t="s">
        <v>42</v>
      </c>
      <c r="R83" s="52" t="s">
        <v>42</v>
      </c>
      <c r="S83" s="75" t="s">
        <v>42</v>
      </c>
      <c r="T83" s="52" t="s">
        <v>42</v>
      </c>
      <c r="U83" s="75" t="s">
        <v>42</v>
      </c>
      <c r="V83" s="52" t="s">
        <v>42</v>
      </c>
      <c r="W83" s="52" t="s">
        <v>42</v>
      </c>
      <c r="X83" s="52" t="s">
        <v>42</v>
      </c>
      <c r="Y83" s="52" t="s">
        <v>42</v>
      </c>
      <c r="Z83" s="52" t="s">
        <v>42</v>
      </c>
    </row>
    <row r="84" spans="1:26" ht="12.75" customHeight="1">
      <c r="A84" s="31" t="s">
        <v>81</v>
      </c>
      <c r="B84" s="6">
        <v>10855</v>
      </c>
      <c r="C84" s="13">
        <v>9985</v>
      </c>
      <c r="D84" s="9">
        <v>10610</v>
      </c>
      <c r="E84" s="9">
        <v>10397</v>
      </c>
      <c r="F84" s="9">
        <v>10481</v>
      </c>
      <c r="G84" s="9">
        <v>10651</v>
      </c>
      <c r="H84" s="9">
        <v>11498</v>
      </c>
      <c r="I84" s="9">
        <v>11556</v>
      </c>
      <c r="J84" s="9">
        <v>11990</v>
      </c>
      <c r="K84" s="9">
        <v>11673</v>
      </c>
      <c r="L84" s="9">
        <v>11572</v>
      </c>
      <c r="M84" s="9">
        <v>11671</v>
      </c>
      <c r="N84" s="9">
        <v>11655</v>
      </c>
      <c r="O84" s="9">
        <v>11482</v>
      </c>
      <c r="P84" s="9">
        <v>11636</v>
      </c>
      <c r="Q84" s="9">
        <v>11606</v>
      </c>
      <c r="R84" s="9">
        <v>12035</v>
      </c>
      <c r="S84" s="68">
        <v>12088</v>
      </c>
      <c r="T84" s="9">
        <v>12118</v>
      </c>
      <c r="U84" s="68">
        <v>12187</v>
      </c>
      <c r="V84" s="9">
        <v>12767</v>
      </c>
      <c r="W84" s="52">
        <v>13020</v>
      </c>
      <c r="X84" s="9">
        <v>13380</v>
      </c>
      <c r="Y84" s="9">
        <v>13383</v>
      </c>
      <c r="Z84" s="9">
        <v>13355</v>
      </c>
    </row>
    <row r="85" spans="1:26" ht="12.75" customHeight="1">
      <c r="A85" s="17" t="s">
        <v>82</v>
      </c>
      <c r="B85" s="40">
        <v>5197</v>
      </c>
      <c r="C85" s="41">
        <v>5565</v>
      </c>
      <c r="D85" s="42">
        <v>6057</v>
      </c>
      <c r="E85" s="42">
        <v>6321</v>
      </c>
      <c r="F85" s="42">
        <v>6645</v>
      </c>
      <c r="G85" s="42">
        <v>7550</v>
      </c>
      <c r="H85" s="42">
        <v>8120</v>
      </c>
      <c r="I85" s="42">
        <v>8317</v>
      </c>
      <c r="J85" s="42">
        <v>8745</v>
      </c>
      <c r="K85" s="42">
        <v>9207</v>
      </c>
      <c r="L85" s="42">
        <v>9699</v>
      </c>
      <c r="M85" s="42">
        <v>9794</v>
      </c>
      <c r="N85" s="42">
        <v>10135</v>
      </c>
      <c r="O85" s="42">
        <v>10660</v>
      </c>
      <c r="P85" s="42">
        <v>11401</v>
      </c>
      <c r="Q85" s="42">
        <v>11756</v>
      </c>
      <c r="R85" s="42">
        <v>11853</v>
      </c>
      <c r="S85" s="69">
        <v>12826</v>
      </c>
      <c r="T85" s="42">
        <v>13783</v>
      </c>
      <c r="U85" s="69">
        <v>15402</v>
      </c>
      <c r="V85" s="42">
        <v>17442</v>
      </c>
      <c r="W85" s="9">
        <v>18740</v>
      </c>
      <c r="X85" s="9">
        <v>19038</v>
      </c>
      <c r="Y85" s="9">
        <v>18594</v>
      </c>
      <c r="Z85" s="9">
        <v>18963</v>
      </c>
    </row>
    <row r="86" spans="1:26" ht="12.75" customHeight="1">
      <c r="A86" s="31" t="s">
        <v>83</v>
      </c>
      <c r="B86" s="6">
        <v>714</v>
      </c>
      <c r="C86" s="13">
        <v>675</v>
      </c>
      <c r="D86" s="9">
        <v>616</v>
      </c>
      <c r="E86" s="9">
        <v>616</v>
      </c>
      <c r="F86" s="9">
        <v>632</v>
      </c>
      <c r="G86" s="9">
        <v>679</v>
      </c>
      <c r="H86" s="9">
        <v>689</v>
      </c>
      <c r="I86" s="9">
        <v>734</v>
      </c>
      <c r="J86" s="9">
        <v>784</v>
      </c>
      <c r="K86" s="9">
        <v>741</v>
      </c>
      <c r="L86" s="9">
        <v>732</v>
      </c>
      <c r="M86" s="9">
        <v>702</v>
      </c>
      <c r="N86" s="9">
        <v>667</v>
      </c>
      <c r="O86" s="9">
        <v>596</v>
      </c>
      <c r="P86" s="9">
        <v>662</v>
      </c>
      <c r="Q86" s="9">
        <v>654</v>
      </c>
      <c r="R86" s="9">
        <v>716</v>
      </c>
      <c r="S86" s="68">
        <v>686</v>
      </c>
      <c r="T86" s="9">
        <v>679</v>
      </c>
      <c r="U86" s="68">
        <v>770</v>
      </c>
      <c r="V86" s="9">
        <v>785</v>
      </c>
      <c r="W86" s="9">
        <v>821</v>
      </c>
      <c r="X86" s="9">
        <v>861</v>
      </c>
      <c r="Y86" s="9">
        <v>918</v>
      </c>
      <c r="Z86" s="9">
        <v>953</v>
      </c>
    </row>
    <row r="87" spans="1:26" ht="12.75" customHeight="1">
      <c r="A87" s="8" t="s">
        <v>84</v>
      </c>
      <c r="B87" s="40">
        <v>1746</v>
      </c>
      <c r="C87" s="41">
        <v>1853</v>
      </c>
      <c r="D87" s="42">
        <v>1991</v>
      </c>
      <c r="E87" s="42">
        <v>2026</v>
      </c>
      <c r="F87" s="42">
        <v>2041</v>
      </c>
      <c r="G87" s="42">
        <v>2041</v>
      </c>
      <c r="H87" s="42">
        <v>1984</v>
      </c>
      <c r="I87" s="42">
        <v>1968</v>
      </c>
      <c r="J87" s="42">
        <v>2056</v>
      </c>
      <c r="K87" s="42">
        <v>1937</v>
      </c>
      <c r="L87" s="42">
        <v>1880</v>
      </c>
      <c r="M87" s="42">
        <v>1785</v>
      </c>
      <c r="N87" s="42">
        <v>1735</v>
      </c>
      <c r="O87" s="42">
        <v>1604</v>
      </c>
      <c r="P87" s="42">
        <v>1559</v>
      </c>
      <c r="Q87" s="42">
        <v>1518</v>
      </c>
      <c r="R87" s="42">
        <f>1131+340</f>
        <v>1471</v>
      </c>
      <c r="S87" s="69">
        <v>1500</v>
      </c>
      <c r="T87" s="42">
        <v>1442</v>
      </c>
      <c r="U87" s="69">
        <v>1369</v>
      </c>
      <c r="V87" s="42">
        <v>1430</v>
      </c>
      <c r="W87" s="9">
        <v>1274</v>
      </c>
      <c r="X87" s="9">
        <v>1310</v>
      </c>
      <c r="Y87" s="9">
        <v>1331</v>
      </c>
      <c r="Z87" s="9">
        <v>1187</v>
      </c>
    </row>
    <row r="88" spans="1:26" ht="12.75" customHeight="1">
      <c r="A88" s="31" t="s">
        <v>85</v>
      </c>
      <c r="B88" s="6">
        <v>838</v>
      </c>
      <c r="C88" s="13">
        <v>774</v>
      </c>
      <c r="D88" s="9">
        <v>787</v>
      </c>
      <c r="E88" s="9">
        <v>757</v>
      </c>
      <c r="F88" s="9">
        <v>738</v>
      </c>
      <c r="G88" s="9">
        <v>719</v>
      </c>
      <c r="H88" s="9">
        <v>760</v>
      </c>
      <c r="I88" s="9">
        <v>741</v>
      </c>
      <c r="J88" s="9">
        <v>768</v>
      </c>
      <c r="K88" s="9">
        <v>751</v>
      </c>
      <c r="L88" s="9">
        <v>833</v>
      </c>
      <c r="M88" s="9">
        <f>752+88</f>
        <v>840</v>
      </c>
      <c r="N88" s="9">
        <v>909</v>
      </c>
      <c r="O88" s="9">
        <v>1161</v>
      </c>
      <c r="P88" s="9">
        <v>1151</v>
      </c>
      <c r="Q88" s="9">
        <v>1279</v>
      </c>
      <c r="R88" s="9">
        <v>1509</v>
      </c>
      <c r="S88" s="68">
        <v>1318</v>
      </c>
      <c r="T88" s="9">
        <v>1479</v>
      </c>
      <c r="U88" s="68">
        <v>1659</v>
      </c>
      <c r="V88" s="9">
        <v>1813</v>
      </c>
      <c r="W88" s="9">
        <v>2173</v>
      </c>
      <c r="X88" s="9">
        <v>2191</v>
      </c>
      <c r="Y88" s="9">
        <v>2577</v>
      </c>
      <c r="Z88" s="9">
        <v>2308</v>
      </c>
    </row>
    <row r="89" spans="1:26" ht="12.75" customHeight="1">
      <c r="A89" s="8" t="s">
        <v>34</v>
      </c>
      <c r="B89" s="40">
        <f aca="true" t="shared" si="3" ref="B89:Z89">SUM(B64:B88)</f>
        <v>56065</v>
      </c>
      <c r="C89" s="43">
        <f t="shared" si="3"/>
        <v>54799</v>
      </c>
      <c r="D89" s="40">
        <f t="shared" si="3"/>
        <v>56618</v>
      </c>
      <c r="E89" s="40">
        <f t="shared" si="3"/>
        <v>57991</v>
      </c>
      <c r="F89" s="40">
        <f t="shared" si="3"/>
        <v>64280</v>
      </c>
      <c r="G89" s="40">
        <f t="shared" si="3"/>
        <v>66788</v>
      </c>
      <c r="H89" s="40">
        <f t="shared" si="3"/>
        <v>70513</v>
      </c>
      <c r="I89" s="40">
        <f t="shared" si="3"/>
        <v>72662</v>
      </c>
      <c r="J89" s="40">
        <f t="shared" si="3"/>
        <v>76090</v>
      </c>
      <c r="K89" s="40">
        <f t="shared" si="3"/>
        <v>76716</v>
      </c>
      <c r="L89" s="40">
        <f t="shared" si="3"/>
        <v>80157</v>
      </c>
      <c r="M89" s="40">
        <f t="shared" si="3"/>
        <v>79164</v>
      </c>
      <c r="N89" s="40">
        <f t="shared" si="3"/>
        <v>82194</v>
      </c>
      <c r="O89" s="40">
        <f t="shared" si="3"/>
        <v>82107</v>
      </c>
      <c r="P89" s="40">
        <f t="shared" si="3"/>
        <v>85292</v>
      </c>
      <c r="Q89" s="40">
        <f t="shared" si="3"/>
        <v>89378</v>
      </c>
      <c r="R89" s="40">
        <f t="shared" si="3"/>
        <v>91796</v>
      </c>
      <c r="S89" s="70">
        <f t="shared" si="3"/>
        <v>93790</v>
      </c>
      <c r="T89" s="40">
        <f t="shared" si="3"/>
        <v>95043</v>
      </c>
      <c r="U89" s="70">
        <f t="shared" si="3"/>
        <v>98451</v>
      </c>
      <c r="V89" s="40">
        <f t="shared" si="3"/>
        <v>104301</v>
      </c>
      <c r="W89" s="40">
        <f t="shared" si="3"/>
        <v>111841</v>
      </c>
      <c r="X89" s="40">
        <f t="shared" si="3"/>
        <v>116206</v>
      </c>
      <c r="Y89" s="40">
        <f t="shared" si="3"/>
        <v>119952</v>
      </c>
      <c r="Z89" s="40">
        <f t="shared" si="3"/>
        <v>121485</v>
      </c>
    </row>
    <row r="90" spans="1:26" ht="12.75" customHeight="1">
      <c r="A90" s="31"/>
      <c r="B90" s="6"/>
      <c r="C90" s="13"/>
      <c r="D90" s="9"/>
      <c r="E90" s="9"/>
      <c r="F90" s="9"/>
      <c r="G90" s="9"/>
      <c r="H90" s="9"/>
      <c r="I90" s="9"/>
      <c r="J90" s="9"/>
      <c r="K90" s="9"/>
      <c r="M90" s="9"/>
      <c r="N90" s="9"/>
      <c r="O90" s="9"/>
      <c r="P90" s="9"/>
      <c r="Q90" s="9"/>
      <c r="R90" s="9"/>
      <c r="S90" s="68"/>
      <c r="U90" s="68"/>
      <c r="V90" s="9"/>
      <c r="Y90" s="9"/>
      <c r="Z90" s="9"/>
    </row>
    <row r="91" spans="1:26" ht="46.5" customHeight="1">
      <c r="A91" s="7" t="s">
        <v>86</v>
      </c>
      <c r="B91" s="40"/>
      <c r="C91" s="41"/>
      <c r="D91" s="42"/>
      <c r="E91" s="42"/>
      <c r="F91" s="42"/>
      <c r="G91" s="42"/>
      <c r="H91" s="42"/>
      <c r="I91" s="42"/>
      <c r="J91" s="42"/>
      <c r="K91" s="42"/>
      <c r="L91" s="31"/>
      <c r="M91" s="42"/>
      <c r="N91" s="42"/>
      <c r="O91" s="42"/>
      <c r="P91" s="42"/>
      <c r="Q91" s="42"/>
      <c r="R91" s="42"/>
      <c r="S91" s="69"/>
      <c r="T91" s="42"/>
      <c r="U91" s="69"/>
      <c r="V91" s="42"/>
      <c r="Y91" s="9"/>
      <c r="Z91" s="9"/>
    </row>
    <row r="92" spans="1:26" ht="12.75" customHeight="1">
      <c r="A92" s="7"/>
      <c r="B92" s="40"/>
      <c r="C92" s="41"/>
      <c r="D92" s="42"/>
      <c r="E92" s="42"/>
      <c r="F92" s="42"/>
      <c r="G92" s="42"/>
      <c r="H92" s="42"/>
      <c r="I92" s="42"/>
      <c r="J92" s="42"/>
      <c r="K92" s="42"/>
      <c r="L92" s="31"/>
      <c r="M92" s="42"/>
      <c r="N92" s="42"/>
      <c r="O92" s="42"/>
      <c r="P92" s="42"/>
      <c r="Q92" s="42"/>
      <c r="R92" s="42"/>
      <c r="S92" s="69"/>
      <c r="T92" s="42"/>
      <c r="U92" s="69"/>
      <c r="V92" s="42"/>
      <c r="Y92" s="9"/>
      <c r="Z92" s="9"/>
    </row>
    <row r="93" spans="1:26" ht="12.75" customHeight="1">
      <c r="A93" s="31" t="s">
        <v>87</v>
      </c>
      <c r="B93" s="44" t="s">
        <v>40</v>
      </c>
      <c r="C93" s="13">
        <v>358</v>
      </c>
      <c r="D93" s="9">
        <v>348</v>
      </c>
      <c r="E93" s="9">
        <v>350</v>
      </c>
      <c r="F93" s="9">
        <v>348</v>
      </c>
      <c r="G93" s="45" t="s">
        <v>40</v>
      </c>
      <c r="H93" s="9">
        <v>350</v>
      </c>
      <c r="I93" s="9">
        <v>342</v>
      </c>
      <c r="J93" s="9">
        <v>348</v>
      </c>
      <c r="K93" s="9">
        <v>360</v>
      </c>
      <c r="L93" s="16">
        <v>413</v>
      </c>
      <c r="M93" s="9">
        <v>370</v>
      </c>
      <c r="N93" s="9">
        <v>354</v>
      </c>
      <c r="O93" s="9">
        <v>320</v>
      </c>
      <c r="P93" s="9">
        <v>294</v>
      </c>
      <c r="Q93" s="9">
        <v>305</v>
      </c>
      <c r="R93" s="9">
        <v>272</v>
      </c>
      <c r="S93" s="68">
        <v>279</v>
      </c>
      <c r="T93" s="9">
        <v>311</v>
      </c>
      <c r="U93" s="68">
        <v>326</v>
      </c>
      <c r="V93" s="9">
        <v>305</v>
      </c>
      <c r="W93" s="9">
        <v>289</v>
      </c>
      <c r="X93" s="9">
        <v>270</v>
      </c>
      <c r="Y93" s="9">
        <v>314</v>
      </c>
      <c r="Z93" s="9">
        <v>318</v>
      </c>
    </row>
    <row r="94" spans="1:26" ht="12.75" customHeight="1">
      <c r="A94" s="17" t="s">
        <v>88</v>
      </c>
      <c r="B94" s="40">
        <v>122</v>
      </c>
      <c r="C94" s="41">
        <v>89</v>
      </c>
      <c r="D94" s="42">
        <v>79</v>
      </c>
      <c r="E94" s="42">
        <v>137</v>
      </c>
      <c r="F94" s="42">
        <v>170</v>
      </c>
      <c r="G94" s="42">
        <v>167</v>
      </c>
      <c r="H94" s="42">
        <v>191</v>
      </c>
      <c r="I94" s="42">
        <v>227</v>
      </c>
      <c r="J94" s="42">
        <v>189</v>
      </c>
      <c r="K94" s="42">
        <v>174</v>
      </c>
      <c r="L94" s="53">
        <v>206</v>
      </c>
      <c r="M94" s="42">
        <v>238</v>
      </c>
      <c r="N94" s="42">
        <v>255</v>
      </c>
      <c r="O94" s="42">
        <f>250+45</f>
        <v>295</v>
      </c>
      <c r="P94" s="54" t="s">
        <v>40</v>
      </c>
      <c r="Q94" s="42">
        <v>338</v>
      </c>
      <c r="R94" s="42">
        <v>232</v>
      </c>
      <c r="S94" s="69">
        <v>203</v>
      </c>
      <c r="T94" s="52" t="s">
        <v>89</v>
      </c>
      <c r="U94" s="75" t="s">
        <v>89</v>
      </c>
      <c r="V94" s="52" t="s">
        <v>89</v>
      </c>
      <c r="W94" s="52" t="s">
        <v>89</v>
      </c>
      <c r="X94" s="52" t="s">
        <v>89</v>
      </c>
      <c r="Y94" s="52" t="s">
        <v>89</v>
      </c>
      <c r="Z94" s="52" t="s">
        <v>89</v>
      </c>
    </row>
    <row r="95" spans="1:26" ht="12.75" customHeight="1" hidden="1">
      <c r="A95" s="31" t="s">
        <v>90</v>
      </c>
      <c r="B95" s="44" t="s">
        <v>42</v>
      </c>
      <c r="C95" s="48" t="s">
        <v>42</v>
      </c>
      <c r="D95" s="45" t="s">
        <v>42</v>
      </c>
      <c r="E95" s="45" t="s">
        <v>42</v>
      </c>
      <c r="F95" s="45" t="s">
        <v>42</v>
      </c>
      <c r="G95" s="45" t="s">
        <v>42</v>
      </c>
      <c r="H95" s="45" t="s">
        <v>42</v>
      </c>
      <c r="I95" s="45" t="s">
        <v>42</v>
      </c>
      <c r="J95" s="45" t="s">
        <v>42</v>
      </c>
      <c r="K95" s="45" t="s">
        <v>42</v>
      </c>
      <c r="L95" s="45" t="s">
        <v>42</v>
      </c>
      <c r="M95" s="45" t="s">
        <v>42</v>
      </c>
      <c r="N95" s="9">
        <v>916</v>
      </c>
      <c r="O95" s="45" t="s">
        <v>42</v>
      </c>
      <c r="P95" s="45" t="s">
        <v>42</v>
      </c>
      <c r="Q95" s="45" t="s">
        <v>42</v>
      </c>
      <c r="R95" s="45" t="s">
        <v>42</v>
      </c>
      <c r="S95" s="72" t="s">
        <v>42</v>
      </c>
      <c r="T95" s="45" t="s">
        <v>42</v>
      </c>
      <c r="U95" s="72" t="s">
        <v>42</v>
      </c>
      <c r="V95" s="45" t="s">
        <v>42</v>
      </c>
      <c r="W95" s="45" t="s">
        <v>42</v>
      </c>
      <c r="X95" s="45" t="s">
        <v>42</v>
      </c>
      <c r="Y95" s="45" t="s">
        <v>42</v>
      </c>
      <c r="Z95" s="45" t="s">
        <v>42</v>
      </c>
    </row>
    <row r="96" spans="1:26" ht="12.75" customHeight="1">
      <c r="A96" s="8" t="s">
        <v>91</v>
      </c>
      <c r="B96" s="40">
        <v>643</v>
      </c>
      <c r="C96" s="41">
        <v>687</v>
      </c>
      <c r="D96" s="42">
        <v>651</v>
      </c>
      <c r="E96" s="42">
        <v>522</v>
      </c>
      <c r="F96" s="42">
        <v>545</v>
      </c>
      <c r="G96" s="42">
        <v>235</v>
      </c>
      <c r="H96" s="52" t="s">
        <v>42</v>
      </c>
      <c r="I96" s="52" t="s">
        <v>42</v>
      </c>
      <c r="J96" s="52" t="s">
        <v>42</v>
      </c>
      <c r="K96" s="52" t="s">
        <v>42</v>
      </c>
      <c r="L96" s="52" t="s">
        <v>42</v>
      </c>
      <c r="M96" s="52" t="s">
        <v>42</v>
      </c>
      <c r="N96" s="52" t="s">
        <v>42</v>
      </c>
      <c r="O96" s="52" t="s">
        <v>42</v>
      </c>
      <c r="P96" s="52" t="s">
        <v>42</v>
      </c>
      <c r="Q96" s="52" t="s">
        <v>42</v>
      </c>
      <c r="R96" s="52" t="s">
        <v>42</v>
      </c>
      <c r="S96" s="75" t="s">
        <v>42</v>
      </c>
      <c r="T96" s="52" t="s">
        <v>42</v>
      </c>
      <c r="U96" s="75" t="s">
        <v>42</v>
      </c>
      <c r="V96" s="52" t="s">
        <v>42</v>
      </c>
      <c r="W96" s="52" t="s">
        <v>42</v>
      </c>
      <c r="X96" s="52" t="s">
        <v>42</v>
      </c>
      <c r="Y96" s="52" t="s">
        <v>42</v>
      </c>
      <c r="Z96" s="52" t="s">
        <v>42</v>
      </c>
    </row>
    <row r="97" spans="1:26" ht="12.75" customHeight="1">
      <c r="A97" s="31" t="s">
        <v>92</v>
      </c>
      <c r="B97" s="6">
        <v>137</v>
      </c>
      <c r="C97" s="13">
        <v>151</v>
      </c>
      <c r="D97" s="9">
        <v>104</v>
      </c>
      <c r="E97" s="9">
        <v>63</v>
      </c>
      <c r="F97" s="45" t="s">
        <v>42</v>
      </c>
      <c r="G97" s="45" t="s">
        <v>42</v>
      </c>
      <c r="H97" s="45" t="s">
        <v>42</v>
      </c>
      <c r="I97" s="45" t="s">
        <v>42</v>
      </c>
      <c r="J97" s="45" t="s">
        <v>42</v>
      </c>
      <c r="K97" s="45" t="s">
        <v>42</v>
      </c>
      <c r="L97" s="45" t="s">
        <v>42</v>
      </c>
      <c r="M97" s="45" t="s">
        <v>42</v>
      </c>
      <c r="N97" s="45" t="s">
        <v>42</v>
      </c>
      <c r="O97" s="45" t="s">
        <v>42</v>
      </c>
      <c r="P97" s="45" t="s">
        <v>42</v>
      </c>
      <c r="Q97" s="45" t="s">
        <v>42</v>
      </c>
      <c r="R97" s="45" t="s">
        <v>42</v>
      </c>
      <c r="S97" s="72" t="s">
        <v>42</v>
      </c>
      <c r="T97" s="45" t="s">
        <v>42</v>
      </c>
      <c r="U97" s="72" t="s">
        <v>42</v>
      </c>
      <c r="V97" s="45" t="s">
        <v>42</v>
      </c>
      <c r="W97" s="45" t="s">
        <v>42</v>
      </c>
      <c r="X97" s="45" t="s">
        <v>42</v>
      </c>
      <c r="Y97" s="45" t="s">
        <v>42</v>
      </c>
      <c r="Z97" s="45" t="s">
        <v>42</v>
      </c>
    </row>
    <row r="98" spans="1:26" ht="12.75" customHeight="1">
      <c r="A98" s="17" t="s">
        <v>93</v>
      </c>
      <c r="B98" s="40">
        <v>232</v>
      </c>
      <c r="C98" s="41">
        <v>232</v>
      </c>
      <c r="D98" s="42">
        <v>236</v>
      </c>
      <c r="E98" s="42">
        <v>278</v>
      </c>
      <c r="F98" s="42">
        <v>291</v>
      </c>
      <c r="G98" s="42">
        <v>314</v>
      </c>
      <c r="H98" s="42">
        <v>366</v>
      </c>
      <c r="I98" s="42">
        <v>314</v>
      </c>
      <c r="J98" s="42">
        <v>331</v>
      </c>
      <c r="K98" s="42">
        <v>320</v>
      </c>
      <c r="L98" s="42">
        <v>156</v>
      </c>
      <c r="M98" s="42">
        <v>177</v>
      </c>
      <c r="N98" s="42">
        <f>248+522</f>
        <v>770</v>
      </c>
      <c r="O98" s="42">
        <f>201+463</f>
        <v>664</v>
      </c>
      <c r="P98" s="42">
        <v>269</v>
      </c>
      <c r="Q98" s="42">
        <v>314</v>
      </c>
      <c r="R98" s="42">
        <v>355</v>
      </c>
      <c r="S98" s="69">
        <v>347</v>
      </c>
      <c r="T98" s="52">
        <v>292</v>
      </c>
      <c r="U98" s="69">
        <v>312</v>
      </c>
      <c r="V98" s="42">
        <v>325</v>
      </c>
      <c r="W98" s="9">
        <v>583</v>
      </c>
      <c r="X98" s="9">
        <v>619</v>
      </c>
      <c r="Y98" s="9">
        <v>328</v>
      </c>
      <c r="Z98" s="9">
        <v>334</v>
      </c>
    </row>
    <row r="99" spans="1:26" ht="12.75" customHeight="1">
      <c r="A99" s="31" t="s">
        <v>34</v>
      </c>
      <c r="B99" s="6">
        <f aca="true" t="shared" si="4" ref="B99:M99">SUM(B93:B98)</f>
        <v>1134</v>
      </c>
      <c r="C99" s="13">
        <f t="shared" si="4"/>
        <v>1517</v>
      </c>
      <c r="D99" s="9">
        <f t="shared" si="4"/>
        <v>1418</v>
      </c>
      <c r="E99" s="9">
        <f t="shared" si="4"/>
        <v>1350</v>
      </c>
      <c r="F99" s="9">
        <f t="shared" si="4"/>
        <v>1354</v>
      </c>
      <c r="G99" s="9">
        <f t="shared" si="4"/>
        <v>716</v>
      </c>
      <c r="H99" s="9">
        <f t="shared" si="4"/>
        <v>907</v>
      </c>
      <c r="I99" s="9">
        <f t="shared" si="4"/>
        <v>883</v>
      </c>
      <c r="J99" s="9">
        <f t="shared" si="4"/>
        <v>868</v>
      </c>
      <c r="K99" s="9">
        <f t="shared" si="4"/>
        <v>854</v>
      </c>
      <c r="L99" s="9">
        <f t="shared" si="4"/>
        <v>775</v>
      </c>
      <c r="M99" s="9">
        <f t="shared" si="4"/>
        <v>785</v>
      </c>
      <c r="N99" s="9">
        <v>1379</v>
      </c>
      <c r="O99" s="9">
        <f aca="true" t="shared" si="5" ref="O99:T99">SUM(O93:O98)</f>
        <v>1279</v>
      </c>
      <c r="P99" s="9">
        <f t="shared" si="5"/>
        <v>563</v>
      </c>
      <c r="Q99" s="9">
        <f t="shared" si="5"/>
        <v>957</v>
      </c>
      <c r="R99" s="9">
        <f t="shared" si="5"/>
        <v>859</v>
      </c>
      <c r="S99" s="68">
        <f t="shared" si="5"/>
        <v>829</v>
      </c>
      <c r="T99" s="9">
        <f t="shared" si="5"/>
        <v>603</v>
      </c>
      <c r="U99" s="68">
        <f aca="true" t="shared" si="6" ref="U99:Z99">SUM(U93:U98)</f>
        <v>638</v>
      </c>
      <c r="V99" s="9">
        <f t="shared" si="6"/>
        <v>630</v>
      </c>
      <c r="W99" s="9">
        <f t="shared" si="6"/>
        <v>872</v>
      </c>
      <c r="X99" s="9">
        <f t="shared" si="6"/>
        <v>889</v>
      </c>
      <c r="Y99" s="9">
        <f t="shared" si="6"/>
        <v>642</v>
      </c>
      <c r="Z99" s="9">
        <f t="shared" si="6"/>
        <v>652</v>
      </c>
    </row>
    <row r="100" spans="2:26" ht="12.75" customHeight="1">
      <c r="B100" s="40"/>
      <c r="C100" s="41"/>
      <c r="D100" s="42"/>
      <c r="E100" s="42"/>
      <c r="F100" s="42"/>
      <c r="G100" s="42"/>
      <c r="H100" s="42"/>
      <c r="I100" s="42"/>
      <c r="J100" s="42"/>
      <c r="K100" s="42"/>
      <c r="L100" s="31"/>
      <c r="M100" s="42"/>
      <c r="N100" s="42"/>
      <c r="O100" s="42"/>
      <c r="P100" s="42"/>
      <c r="Q100" s="42"/>
      <c r="R100" s="42"/>
      <c r="S100" s="69"/>
      <c r="T100" s="42"/>
      <c r="U100" s="69"/>
      <c r="V100" s="42"/>
      <c r="W100" s="42"/>
      <c r="X100" s="42"/>
      <c r="Y100" s="42"/>
      <c r="Z100" s="42"/>
    </row>
    <row r="101" spans="1:26" ht="19.5" customHeight="1">
      <c r="A101" s="55" t="s">
        <v>94</v>
      </c>
      <c r="B101" s="6">
        <f aca="true" t="shared" si="7" ref="B101:U101">SUM(B89+B99)</f>
        <v>57199</v>
      </c>
      <c r="C101" s="5">
        <f t="shared" si="7"/>
        <v>56316</v>
      </c>
      <c r="D101" s="6">
        <f t="shared" si="7"/>
        <v>58036</v>
      </c>
      <c r="E101" s="6">
        <f t="shared" si="7"/>
        <v>59341</v>
      </c>
      <c r="F101" s="6">
        <f t="shared" si="7"/>
        <v>65634</v>
      </c>
      <c r="G101" s="6">
        <f t="shared" si="7"/>
        <v>67504</v>
      </c>
      <c r="H101" s="6">
        <f t="shared" si="7"/>
        <v>71420</v>
      </c>
      <c r="I101" s="6">
        <f t="shared" si="7"/>
        <v>73545</v>
      </c>
      <c r="J101" s="6">
        <f t="shared" si="7"/>
        <v>76958</v>
      </c>
      <c r="K101" s="6">
        <f t="shared" si="7"/>
        <v>77570</v>
      </c>
      <c r="L101" s="6">
        <f t="shared" si="7"/>
        <v>80932</v>
      </c>
      <c r="M101" s="6">
        <f t="shared" si="7"/>
        <v>79949</v>
      </c>
      <c r="N101" s="6">
        <f t="shared" si="7"/>
        <v>83573</v>
      </c>
      <c r="O101" s="6">
        <f t="shared" si="7"/>
        <v>83386</v>
      </c>
      <c r="P101" s="6">
        <f t="shared" si="7"/>
        <v>85855</v>
      </c>
      <c r="Q101" s="6">
        <f t="shared" si="7"/>
        <v>90335</v>
      </c>
      <c r="R101" s="6">
        <f t="shared" si="7"/>
        <v>92655</v>
      </c>
      <c r="S101" s="73">
        <f t="shared" si="7"/>
        <v>94619</v>
      </c>
      <c r="T101" s="6">
        <f t="shared" si="7"/>
        <v>95646</v>
      </c>
      <c r="U101" s="73">
        <f t="shared" si="7"/>
        <v>99089</v>
      </c>
      <c r="V101" s="6">
        <f>SUM(V89+V99)</f>
        <v>104931</v>
      </c>
      <c r="W101" s="6">
        <f>SUM(W89+W99)</f>
        <v>112713</v>
      </c>
      <c r="X101" s="6">
        <f>SUM(X89+X99)</f>
        <v>117095</v>
      </c>
      <c r="Y101" s="6">
        <f>SUM(Y89+Y99)</f>
        <v>120594</v>
      </c>
      <c r="Z101" s="6">
        <f>SUM(Z89+Z99)</f>
        <v>122137</v>
      </c>
    </row>
    <row r="102" spans="2:26" ht="12.75" customHeight="1">
      <c r="B102" s="40"/>
      <c r="C102" s="41"/>
      <c r="D102" s="42"/>
      <c r="E102" s="42"/>
      <c r="F102" s="42"/>
      <c r="G102" s="42"/>
      <c r="H102" s="42"/>
      <c r="I102" s="42"/>
      <c r="J102" s="42"/>
      <c r="K102" s="42"/>
      <c r="L102" s="31"/>
      <c r="M102" s="42"/>
      <c r="N102" s="42"/>
      <c r="O102" s="42"/>
      <c r="P102" s="42"/>
      <c r="Q102" s="42"/>
      <c r="R102" s="42"/>
      <c r="S102" s="69"/>
      <c r="T102" s="42"/>
      <c r="U102" s="69"/>
      <c r="V102" s="42"/>
      <c r="W102" s="42"/>
      <c r="X102" s="42"/>
      <c r="Y102" s="42"/>
      <c r="Z102" s="42"/>
    </row>
    <row r="103" spans="1:26" ht="12.75" customHeight="1" thickBot="1">
      <c r="A103" s="4" t="s">
        <v>95</v>
      </c>
      <c r="B103" s="6">
        <f aca="true" t="shared" si="8" ref="B103:V103">SUM(B50+B101)</f>
        <v>228415</v>
      </c>
      <c r="C103" s="5">
        <f t="shared" si="8"/>
        <v>231061</v>
      </c>
      <c r="D103" s="6">
        <f t="shared" si="8"/>
        <v>226223</v>
      </c>
      <c r="E103" s="6">
        <f t="shared" si="8"/>
        <v>225819</v>
      </c>
      <c r="F103" s="6">
        <f t="shared" si="8"/>
        <v>235178</v>
      </c>
      <c r="G103" s="6">
        <f t="shared" si="8"/>
        <v>240863</v>
      </c>
      <c r="H103" s="6">
        <f t="shared" si="8"/>
        <v>252954</v>
      </c>
      <c r="I103" s="6">
        <f t="shared" si="8"/>
        <v>265877</v>
      </c>
      <c r="J103" s="6">
        <f t="shared" si="8"/>
        <v>277075</v>
      </c>
      <c r="K103" s="6">
        <f t="shared" si="8"/>
        <v>281914</v>
      </c>
      <c r="L103" s="6">
        <f t="shared" si="8"/>
        <v>283579</v>
      </c>
      <c r="M103" s="6">
        <f t="shared" si="8"/>
        <v>276883</v>
      </c>
      <c r="N103" s="6">
        <f t="shared" si="8"/>
        <v>275432</v>
      </c>
      <c r="O103" s="6">
        <f t="shared" si="8"/>
        <v>273379</v>
      </c>
      <c r="P103" s="6">
        <f t="shared" si="8"/>
        <v>275829</v>
      </c>
      <c r="Q103" s="6">
        <f t="shared" si="8"/>
        <v>280960</v>
      </c>
      <c r="R103" s="6">
        <f t="shared" si="8"/>
        <v>287117</v>
      </c>
      <c r="S103" s="76">
        <f t="shared" si="8"/>
        <v>293943</v>
      </c>
      <c r="T103" s="6">
        <f t="shared" si="8"/>
        <v>297467</v>
      </c>
      <c r="U103" s="76">
        <f t="shared" si="8"/>
        <v>305808</v>
      </c>
      <c r="V103" s="6">
        <f t="shared" si="8"/>
        <v>319340</v>
      </c>
      <c r="W103" s="58">
        <f>SUM(W50+W101)</f>
        <v>328933</v>
      </c>
      <c r="X103" s="58">
        <f>SUM(X50+X101)</f>
        <v>331669</v>
      </c>
      <c r="Y103" s="58">
        <f>SUM(Y50+Y101)</f>
        <v>338219</v>
      </c>
      <c r="Z103" s="58">
        <f>SUM(Z50+Z101)</f>
        <v>340404</v>
      </c>
    </row>
    <row r="104" spans="1:22" ht="12.75" customHeight="1" thickTop="1">
      <c r="A104" s="56" t="s">
        <v>96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2"/>
      <c r="V104" s="12"/>
    </row>
    <row r="105" spans="1:19" ht="12.75" customHeight="1">
      <c r="A105" s="17" t="s">
        <v>97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</row>
    <row r="106" spans="1:13" ht="12.75" customHeight="1">
      <c r="A106" s="8" t="s">
        <v>58</v>
      </c>
      <c r="M106" s="9"/>
    </row>
    <row r="107" spans="1:14" ht="12.75" customHeight="1">
      <c r="A107" s="17" t="s">
        <v>59</v>
      </c>
      <c r="M107" s="9"/>
      <c r="N107" s="17"/>
    </row>
    <row r="108" spans="1:13" ht="12.75" customHeight="1">
      <c r="A108" s="17" t="s">
        <v>98</v>
      </c>
      <c r="M108" s="9"/>
    </row>
    <row r="109" ht="12.75" customHeight="1">
      <c r="M109" s="9"/>
    </row>
    <row r="110" ht="12.75" customHeight="1">
      <c r="M110" s="9"/>
    </row>
    <row r="111" ht="12.75" customHeight="1">
      <c r="M111" s="9"/>
    </row>
    <row r="112" ht="12.75" customHeight="1">
      <c r="M112" s="9"/>
    </row>
    <row r="113" ht="12.75" customHeight="1">
      <c r="M113" s="9"/>
    </row>
    <row r="114" ht="12.75" customHeight="1">
      <c r="M114" s="9"/>
    </row>
    <row r="115" ht="12.75" customHeight="1">
      <c r="M115" s="9"/>
    </row>
    <row r="116" ht="12.75" customHeight="1">
      <c r="M116" s="9"/>
    </row>
    <row r="117" ht="12.75" customHeight="1">
      <c r="M117" s="9"/>
    </row>
    <row r="118" ht="12.75" customHeight="1">
      <c r="M118" s="9"/>
    </row>
    <row r="119" ht="12.75" customHeight="1">
      <c r="M119" s="9"/>
    </row>
    <row r="120" ht="12.75" customHeight="1">
      <c r="M120" s="9"/>
    </row>
    <row r="121" ht="12.75" customHeight="1">
      <c r="M121" s="9"/>
    </row>
    <row r="122" ht="12.75" customHeight="1">
      <c r="M122" s="9"/>
    </row>
    <row r="123" ht="12.75" customHeight="1">
      <c r="M123" s="9"/>
    </row>
    <row r="124" ht="12.75" customHeight="1">
      <c r="M124" s="9"/>
    </row>
    <row r="125" ht="12.75" customHeight="1">
      <c r="M125" s="9"/>
    </row>
    <row r="126" ht="12.75" customHeight="1">
      <c r="M126" s="9"/>
    </row>
    <row r="127" ht="12.75" customHeight="1">
      <c r="M127" s="9"/>
    </row>
    <row r="128" ht="12.75" customHeight="1">
      <c r="M128" s="9"/>
    </row>
    <row r="129" ht="12.75" customHeight="1">
      <c r="M129" s="9"/>
    </row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</sheetData>
  <mergeCells count="1">
    <mergeCell ref="A56:W56"/>
  </mergeCells>
  <printOptions/>
  <pageMargins left="1.78" right="0.3" top="0.87" bottom="0.31" header="0.87" footer="0.5"/>
  <pageSetup horizontalDpi="600" verticalDpi="600" orientation="portrait" scale="85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cbhe</dc:creator>
  <cp:keywords/>
  <dc:description/>
  <cp:lastModifiedBy>Connie Lockwood</cp:lastModifiedBy>
  <cp:lastPrinted>2005-08-02T14:14:42Z</cp:lastPrinted>
  <dcterms:created xsi:type="dcterms:W3CDTF">2002-09-20T21:08:54Z</dcterms:created>
  <dcterms:modified xsi:type="dcterms:W3CDTF">2007-10-26T15:11:06Z</dcterms:modified>
  <cp:category/>
  <cp:version/>
  <cp:contentType/>
  <cp:contentStatus/>
</cp:coreProperties>
</file>