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Table 41 - On campus FTE of Und" sheetId="1" r:id="rId1"/>
  </sheets>
  <definedNames/>
  <calcPr fullCalcOnLoad="1"/>
</workbook>
</file>

<file path=xl/sharedStrings.xml><?xml version="1.0" encoding="utf-8"?>
<sst xmlns="http://schemas.openxmlformats.org/spreadsheetml/2006/main" count="347" uniqueCount="106">
  <si>
    <t>FALL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</si>
  <si>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</si>
  <si>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</si>
  <si>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</si>
  <si>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</si>
  <si>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</si>
  <si>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</si>
  <si>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</si>
  <si>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</si>
  <si>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</si>
  <si>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</si>
  <si>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</si>
  <si>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</si>
  <si>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</si>
  <si>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</si>
  <si>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</si>
  <si>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</si>
  <si>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</si>
  <si>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</si>
  <si>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</si>
  <si>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</si>
  <si>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</si>
  <si>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PUBLIC BACCALAUREATE AND HIGHER DEGREE-GRANTING INSTITUTIONS</t>
  </si>
  <si>
    <t>HARRIS-STOWE</t>
  </si>
  <si>
    <t>LINCOLN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</si>
  <si>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</si>
  <si>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</si>
  <si>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</si>
  <si>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</si>
  <si>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</si>
  <si>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</si>
  <si>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</si>
  <si>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UMR</t>
  </si>
  <si>
    <t>UMSL</t>
  </si>
  <si>
    <t xml:space="preserve">  Subtotal</t>
  </si>
  <si>
    <t>PUBLIC CERTIFICATE AND ASSOCIATE DEGREE-GRANTING INSTITUTIONS</t>
  </si>
  <si>
    <t>CROWDER</t>
  </si>
  <si>
    <t>EAST CENTRAL</t>
  </si>
  <si>
    <t xml:space="preserve">JEFFERSON </t>
  </si>
  <si>
    <t>LINN STATE</t>
  </si>
  <si>
    <t>N/A</t>
  </si>
  <si>
    <t>--</t>
  </si>
  <si>
    <t>MINERAL AREA</t>
  </si>
  <si>
    <t>MOBERLY</t>
  </si>
  <si>
    <t>NORTH CENTRAL</t>
  </si>
  <si>
    <t>OZARKS TECH.</t>
  </si>
  <si>
    <t>STATE FAIR</t>
  </si>
  <si>
    <t>ST. CHARLES</t>
  </si>
  <si>
    <t>ST. LOUIS CC - FLO. VALLEY</t>
  </si>
  <si>
    <t>ST. LOUIS CC - FOREST PARK</t>
  </si>
  <si>
    <t>ST. LOUIS CC - MERAMEC</t>
  </si>
  <si>
    <t>THREE RIVERS</t>
  </si>
  <si>
    <t>PUBLIC INSTITUTION TOTAL</t>
  </si>
  <si>
    <t>N/A indicates that data are not available.</t>
  </si>
  <si>
    <t>-- indicates that the institution was not or is no longer open.</t>
  </si>
  <si>
    <t>SOURCE:  DHE02, Supplement to the IPEDS EF</t>
  </si>
  <si>
    <t>PRIVATE NOT-FOR-PROFIT (INDEPENDENT) BACCALAUREATE AND HIGHER DEGREE-GRANTING INSTITUTIONS</t>
  </si>
  <si>
    <t>AVILA</t>
  </si>
  <si>
    <t>CARDINAL NEWMAN</t>
  </si>
  <si>
    <t>COLLEGE OF THE OZARKS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</si>
  <si>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</si>
  <si>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</si>
  <si>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</si>
  <si>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</si>
  <si>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</si>
  <si>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</si>
  <si>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</si>
  <si>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</si>
  <si>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</si>
  <si>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</si>
  <si>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</si>
  <si>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</si>
  <si>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</si>
  <si>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</si>
  <si>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</si>
  <si>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TARKIO</t>
  </si>
  <si>
    <t>WASHINGTON</t>
  </si>
  <si>
    <t xml:space="preserve">WEBSTER </t>
  </si>
  <si>
    <t>WESTMINSTER</t>
  </si>
  <si>
    <t>WILLIAM JEWELL</t>
  </si>
  <si>
    <t>WILLIAM WOODS</t>
  </si>
  <si>
    <t>PRIVATE NOT-FOR-PROFIT (INDEPENDENT) CERTIFICATE AND ASSOCIATE DEGREE-GRANTING INSTITUTIONS</t>
  </si>
  <si>
    <t>COTTEY</t>
  </si>
  <si>
    <t>KEMPER</t>
  </si>
  <si>
    <t>*</t>
  </si>
  <si>
    <t>NORTHWEST MISSOURI CC</t>
  </si>
  <si>
    <t>ST. MARY'S</t>
  </si>
  <si>
    <t>ST. PAUL'S</t>
  </si>
  <si>
    <t>WENTWORTH</t>
  </si>
  <si>
    <t>PRIVATE NOT-FOR-PROFIT (INDEPENDENT) TOTAL</t>
  </si>
  <si>
    <t>STATE TOTAL</t>
  </si>
  <si>
    <t>*No longer offering postsecondary programs</t>
  </si>
  <si>
    <t>TABLE 42</t>
  </si>
  <si>
    <t>TABLE 41</t>
  </si>
  <si>
    <t>SOURCE:  DHE02, Supplement to the IPEDS EF and Enhanced Missouri Student Achievement Study</t>
  </si>
  <si>
    <t>MISSOURI STATE</t>
  </si>
  <si>
    <t>MSU- WEST PLAINS</t>
  </si>
  <si>
    <t>HISTORICAL TREND IN ON-CAMPUS/IN-DISTRICT FULL-TIME EQUIVALENT (FTE) ENROLLMENT OF UNDERGRADUATES AT PUBLIC INSTITUTIONS, FALL 1981, FALL 2002-FALL 2006</t>
  </si>
  <si>
    <t>HISTORICAL TREND IN ON-CAMPUS/IN-DISTRICT FULL-TIME EQUIVALENT (FTE) ENROLLMENT OF UNDERGRADUATES AT PRIVATE NOT-FOR-PROFIT (INDEPENDENT) INSTITUTIONS, FALL 1981, FALL 2002-FALL 2006</t>
  </si>
  <si>
    <t>MCC - BLUE RIVER</t>
  </si>
  <si>
    <t>MCC - LONGVIEW</t>
  </si>
  <si>
    <t>MCC - MAPLE WOODS</t>
  </si>
  <si>
    <t>MCC - PENN VALLEY</t>
  </si>
  <si>
    <t>MCC-BUSINESS AND TECHNOLOGY</t>
  </si>
  <si>
    <t>UCM</t>
  </si>
  <si>
    <t>CMU CLAS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</si>
</sst>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8">
    <font>
      <sz val="7"/>
      <name val="TM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8"/>
      <color indexed="8"/>
      <name val="Times New Roman"/>
      <family val="0"/>
    </font>
    <font>
      <u val="single"/>
      <sz val="8"/>
      <name val="Times New Roman"/>
      <family val="0"/>
    </font>
    <font>
      <sz val="8"/>
      <name val="TMS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" xfId="0" applyFont="1" applyAlignment="1">
      <alignment/>
    </xf>
    <xf numFmtId="0" fontId="5" fillId="2" borderId="2" xfId="0" applyFont="1" applyFill="1" applyAlignment="1">
      <alignment/>
    </xf>
    <xf numFmtId="0" fontId="5" fillId="2" borderId="1" xfId="0" applyFont="1" applyFill="1" applyAlignment="1">
      <alignment/>
    </xf>
    <xf numFmtId="0" fontId="5" fillId="2" borderId="0" xfId="0" applyFont="1" applyFill="1" applyAlignment="1">
      <alignment/>
    </xf>
    <xf numFmtId="3" fontId="5" fillId="2" borderId="3" xfId="0" applyNumberFormat="1" applyFont="1" applyFill="1" applyAlignment="1">
      <alignment/>
    </xf>
    <xf numFmtId="3" fontId="5" fillId="2" borderId="0" xfId="0" applyNumberFormat="1" applyFont="1" applyFill="1" applyAlignment="1">
      <alignment/>
    </xf>
    <xf numFmtId="0" fontId="6" fillId="0" borderId="0" xfId="0" applyNumberFormat="1" applyFont="1" applyAlignment="1">
      <alignment horizontal="left" wrapText="1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Alignment="1">
      <alignment/>
    </xf>
    <xf numFmtId="3" fontId="4" fillId="0" borderId="2" xfId="0" applyNumberFormat="1" applyFont="1" applyAlignment="1">
      <alignment/>
    </xf>
    <xf numFmtId="0" fontId="4" fillId="0" borderId="2" xfId="0" applyFont="1" applyAlignment="1">
      <alignment/>
    </xf>
    <xf numFmtId="3" fontId="4" fillId="0" borderId="1" xfId="0" applyNumberFormat="1" applyFont="1" applyAlignment="1">
      <alignment/>
    </xf>
    <xf numFmtId="3" fontId="4" fillId="0" borderId="3" xfId="0" applyNumberFormat="1" applyFont="1" applyAlignment="1">
      <alignment/>
    </xf>
    <xf numFmtId="0" fontId="4" fillId="0" borderId="3" xfId="0" applyFont="1" applyAlignment="1">
      <alignment/>
    </xf>
    <xf numFmtId="0" fontId="4" fillId="0" borderId="4" xfId="0" applyFont="1" applyAlignment="1">
      <alignment/>
    </xf>
    <xf numFmtId="0" fontId="4" fillId="0" borderId="5" xfId="0" applyFont="1" applyAlignment="1">
      <alignment/>
    </xf>
    <xf numFmtId="0" fontId="4" fillId="0" borderId="0" xfId="0" applyNumberFormat="1" applyFont="1" applyAlignment="1">
      <alignment/>
    </xf>
    <xf numFmtId="0" fontId="5" fillId="2" borderId="3" xfId="0" applyFont="1" applyFill="1" applyAlignment="1">
      <alignment horizontal="center"/>
    </xf>
    <xf numFmtId="0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4" fillId="0" borderId="3" xfId="0" applyFont="1" applyAlignment="1">
      <alignment horizontal="center"/>
    </xf>
    <xf numFmtId="0" fontId="4" fillId="0" borderId="0" xfId="0" applyFont="1" applyAlignment="1">
      <alignment horizontal="center"/>
    </xf>
    <xf numFmtId="3" fontId="4" fillId="0" borderId="3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left" wrapText="1"/>
    </xf>
    <xf numFmtId="3" fontId="5" fillId="2" borderId="3" xfId="0" applyNumberFormat="1" applyFont="1" applyFill="1" applyAlignment="1">
      <alignment horizontal="right"/>
    </xf>
    <xf numFmtId="3" fontId="5" fillId="2" borderId="0" xfId="0" applyNumberFormat="1" applyFont="1" applyFill="1" applyAlignment="1">
      <alignment horizontal="right"/>
    </xf>
    <xf numFmtId="0" fontId="4" fillId="0" borderId="6" xfId="0" applyFont="1" applyBorder="1" applyAlignment="1">
      <alignment/>
    </xf>
    <xf numFmtId="3" fontId="5" fillId="2" borderId="6" xfId="0" applyNumberFormat="1" applyFont="1" applyFill="1" applyBorder="1" applyAlignment="1">
      <alignment/>
    </xf>
    <xf numFmtId="3" fontId="5" fillId="2" borderId="7" xfId="0" applyNumberFormat="1" applyFont="1" applyFill="1" applyBorder="1" applyAlignment="1">
      <alignment/>
    </xf>
    <xf numFmtId="0" fontId="4" fillId="0" borderId="6" xfId="0" applyFont="1" applyBorder="1" applyAlignment="1">
      <alignment/>
    </xf>
    <xf numFmtId="0" fontId="5" fillId="2" borderId="8" xfId="0" applyNumberFormat="1" applyFont="1" applyFill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2" borderId="10" xfId="0" applyNumberFormat="1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5" fillId="2" borderId="10" xfId="0" applyNumberFormat="1" applyFont="1" applyFill="1" applyBorder="1" applyAlignment="1">
      <alignment/>
    </xf>
    <xf numFmtId="3" fontId="5" fillId="2" borderId="10" xfId="0" applyNumberFormat="1" applyFont="1" applyFill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3" fontId="5" fillId="2" borderId="12" xfId="0" applyNumberFormat="1" applyFont="1" applyFill="1" applyBorder="1" applyAlignment="1">
      <alignment/>
    </xf>
    <xf numFmtId="3" fontId="4" fillId="0" borderId="11" xfId="0" applyNumberFormat="1" applyFont="1" applyBorder="1" applyAlignment="1">
      <alignment/>
    </xf>
    <xf numFmtId="164" fontId="4" fillId="0" borderId="10" xfId="0" applyNumberFormat="1" applyFont="1" applyBorder="1" applyAlignment="1">
      <alignment horizontal="right"/>
    </xf>
    <xf numFmtId="3" fontId="5" fillId="2" borderId="13" xfId="0" applyNumberFormat="1" applyFont="1" applyFill="1" applyBorder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 horizontal="left" wrapText="1"/>
    </xf>
    <xf numFmtId="0" fontId="0" fillId="0" borderId="0" xfId="0" applyFont="1" applyAlignment="1">
      <alignment wrapText="1"/>
    </xf>
    <xf numFmtId="0" fontId="4" fillId="0" borderId="0" xfId="0" applyNumberFormat="1" applyFont="1" applyAlignment="1">
      <alignment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66"/>
  <sheetViews>
    <sheetView tabSelected="1" showOutlineSymbols="0" zoomScale="87" zoomScaleNormal="87" workbookViewId="0" topLeftCell="A57">
      <selection activeCell="A65" sqref="A65"/>
    </sheetView>
  </sheetViews>
  <sheetFormatPr defaultColWidth="9.33203125" defaultRowHeight="9.75"/>
  <cols>
    <col min="1" max="1" width="45.16015625" style="10" customWidth="1"/>
    <col min="2" max="2" width="8.83203125" style="10" customWidth="1"/>
    <col min="3" max="7" width="9.66015625" style="10" hidden="1" customWidth="1"/>
    <col min="8" max="22" width="8.83203125" style="10" hidden="1" customWidth="1"/>
    <col min="23" max="23" width="9.16015625" style="10" bestFit="1" customWidth="1"/>
    <col min="24" max="27" width="9" style="10" customWidth="1"/>
    <col min="28" max="253" width="15.83203125" style="10" customWidth="1"/>
    <col min="254" max="16384" width="15.83203125" style="0" customWidth="1"/>
  </cols>
  <sheetData>
    <row r="1" ht="12.75" customHeight="1">
      <c r="A1" s="1" t="s">
        <v>93</v>
      </c>
    </row>
    <row r="2" spans="1:27" ht="35.25" customHeight="1">
      <c r="A2" s="55" t="s">
        <v>97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</row>
    <row r="3" spans="1:27" ht="12.7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X3" s="36"/>
      <c r="Y3" s="36"/>
      <c r="Z3" s="36"/>
      <c r="AA3" s="36"/>
    </row>
    <row r="4" spans="1:23" ht="12.75" customHeight="1" thickTop="1">
      <c r="A4" s="12"/>
      <c r="B4" s="5"/>
      <c r="C4" s="19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38"/>
      <c r="U4" s="12"/>
      <c r="V4" s="12"/>
      <c r="W4" s="12"/>
    </row>
    <row r="5" spans="2:27" ht="12.75" customHeight="1">
      <c r="B5" s="23" t="s">
        <v>0</v>
      </c>
      <c r="C5" s="24" t="s">
        <v>0</v>
      </c>
      <c r="D5" s="25" t="s">
        <v>0</v>
      </c>
      <c r="E5" s="25" t="s">
        <v>0</v>
      </c>
      <c r="F5" s="25" t="s">
        <v>0</v>
      </c>
      <c r="G5" s="25" t="s">
        <v>0</v>
      </c>
      <c r="H5" s="25" t="s">
        <v>0</v>
      </c>
      <c r="I5" s="25" t="s">
        <v>0</v>
      </c>
      <c r="J5" s="25" t="s">
        <v>0</v>
      </c>
      <c r="K5" s="25" t="s">
        <v>0</v>
      </c>
      <c r="L5" s="25" t="s">
        <v>0</v>
      </c>
      <c r="M5" s="25" t="s">
        <v>0</v>
      </c>
      <c r="N5" s="25" t="s">
        <v>0</v>
      </c>
      <c r="O5" s="25" t="s">
        <v>0</v>
      </c>
      <c r="P5" s="25" t="s">
        <v>0</v>
      </c>
      <c r="Q5" s="25" t="s">
        <v>0</v>
      </c>
      <c r="R5" s="25" t="s">
        <v>0</v>
      </c>
      <c r="S5" s="25" t="s">
        <v>0</v>
      </c>
      <c r="T5" s="39" t="s">
        <v>0</v>
      </c>
      <c r="U5" s="25" t="s">
        <v>0</v>
      </c>
      <c r="V5" s="25" t="s">
        <v>0</v>
      </c>
      <c r="W5" s="25" t="s">
        <v>0</v>
      </c>
      <c r="X5" s="25" t="s">
        <v>0</v>
      </c>
      <c r="Y5" s="25" t="s">
        <v>0</v>
      </c>
      <c r="Z5" s="25" t="s">
        <v>0</v>
      </c>
      <c r="AA5" s="25" t="s">
        <v>0</v>
      </c>
    </row>
    <row r="6" spans="1:27" ht="12.75" customHeight="1">
      <c r="A6" s="6"/>
      <c r="B6" s="23" t="s">
        <v>1</v>
      </c>
      <c r="C6" s="21" t="s">
        <v>2</v>
      </c>
      <c r="D6" s="23" t="s">
        <v>3</v>
      </c>
      <c r="E6" s="23" t="s">
        <v>4</v>
      </c>
      <c r="F6" s="23" t="s">
        <v>5</v>
      </c>
      <c r="G6" s="23" t="s">
        <v>6</v>
      </c>
      <c r="H6" s="23" t="s">
        <v>7</v>
      </c>
      <c r="I6" s="23" t="s">
        <v>8</v>
      </c>
      <c r="J6" s="23" t="s">
        <v>9</v>
      </c>
      <c r="K6" s="23" t="s">
        <v>10</v>
      </c>
      <c r="L6" s="23" t="s">
        <v>11</v>
      </c>
      <c r="M6" s="23" t="s">
        <v>12</v>
      </c>
      <c r="N6" s="23" t="s">
        <v>13</v>
      </c>
      <c r="O6" s="23" t="s">
        <v>14</v>
      </c>
      <c r="P6" s="23" t="s">
        <v>15</v>
      </c>
      <c r="Q6" s="23" t="s">
        <v>16</v>
      </c>
      <c r="R6" s="23" t="s">
        <v>17</v>
      </c>
      <c r="S6" s="22" t="s">
        <v>18</v>
      </c>
      <c r="T6" s="40" t="s">
        <v>19</v>
      </c>
      <c r="U6" s="22" t="s">
        <v>20</v>
      </c>
      <c r="V6" s="22" t="s">
        <v>21</v>
      </c>
      <c r="W6" s="22">
        <v>2002</v>
      </c>
      <c r="X6" s="37">
        <v>2003</v>
      </c>
      <c r="Y6" s="37">
        <v>2004</v>
      </c>
      <c r="Z6" s="37">
        <v>2005</v>
      </c>
      <c r="AA6" s="37">
        <v>2006</v>
      </c>
    </row>
    <row r="7" spans="1:23" ht="12.75" customHeight="1">
      <c r="A7" s="14"/>
      <c r="B7" s="4"/>
      <c r="C7" s="18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41"/>
      <c r="U7" s="14"/>
      <c r="V7" s="14"/>
      <c r="W7" s="14"/>
    </row>
    <row r="8" spans="1:20" ht="22.5">
      <c r="A8" s="9" t="s">
        <v>22</v>
      </c>
      <c r="B8" s="6"/>
      <c r="C8" s="17"/>
      <c r="T8" s="42"/>
    </row>
    <row r="9" spans="1:20" ht="12.75" customHeight="1">
      <c r="A9" s="9"/>
      <c r="B9" s="6"/>
      <c r="C9" s="17"/>
      <c r="T9" s="42"/>
    </row>
    <row r="10" spans="1:27" ht="12.75" customHeight="1">
      <c r="A10" s="2" t="s">
        <v>23</v>
      </c>
      <c r="B10" s="8">
        <v>945</v>
      </c>
      <c r="C10" s="16">
        <v>757</v>
      </c>
      <c r="D10" s="11">
        <v>795</v>
      </c>
      <c r="E10" s="11">
        <v>762</v>
      </c>
      <c r="F10" s="11">
        <v>774</v>
      </c>
      <c r="G10" s="11">
        <v>773</v>
      </c>
      <c r="H10" s="11">
        <v>833</v>
      </c>
      <c r="I10" s="11">
        <v>831</v>
      </c>
      <c r="J10" s="11">
        <v>835</v>
      </c>
      <c r="K10" s="11">
        <v>902</v>
      </c>
      <c r="L10" s="10">
        <v>886</v>
      </c>
      <c r="M10" s="11">
        <v>936</v>
      </c>
      <c r="N10" s="11">
        <v>1026</v>
      </c>
      <c r="O10" s="11">
        <v>1042</v>
      </c>
      <c r="P10" s="11">
        <v>1094</v>
      </c>
      <c r="Q10" s="11">
        <v>1095</v>
      </c>
      <c r="R10" s="11">
        <v>1104</v>
      </c>
      <c r="S10" s="11">
        <v>1111</v>
      </c>
      <c r="T10" s="43">
        <v>1072</v>
      </c>
      <c r="U10" s="11">
        <v>1035</v>
      </c>
      <c r="V10" s="11">
        <v>1051</v>
      </c>
      <c r="W10" s="11">
        <v>1022</v>
      </c>
      <c r="X10" s="11">
        <v>968</v>
      </c>
      <c r="Y10" s="11">
        <v>1063</v>
      </c>
      <c r="Z10" s="11">
        <v>1196</v>
      </c>
      <c r="AA10" s="11">
        <v>1390</v>
      </c>
    </row>
    <row r="11" spans="1:27" ht="12.75" customHeight="1">
      <c r="A11" s="2" t="s">
        <v>24</v>
      </c>
      <c r="B11" s="8">
        <v>1910</v>
      </c>
      <c r="C11" s="16">
        <v>1906</v>
      </c>
      <c r="D11" s="11">
        <v>1933</v>
      </c>
      <c r="E11" s="11">
        <v>1980</v>
      </c>
      <c r="F11" s="11">
        <v>2090</v>
      </c>
      <c r="G11" s="11">
        <v>1842</v>
      </c>
      <c r="H11" s="11">
        <v>1510</v>
      </c>
      <c r="I11" s="11">
        <v>1644</v>
      </c>
      <c r="J11" s="11">
        <v>1901</v>
      </c>
      <c r="K11" s="11">
        <v>2176</v>
      </c>
      <c r="L11" s="11">
        <v>2470</v>
      </c>
      <c r="M11" s="11">
        <v>2475</v>
      </c>
      <c r="N11" s="11">
        <v>2329</v>
      </c>
      <c r="O11" s="11">
        <v>2235</v>
      </c>
      <c r="P11" s="11">
        <v>2157</v>
      </c>
      <c r="Q11" s="11">
        <v>1859</v>
      </c>
      <c r="R11" s="11">
        <v>1942</v>
      </c>
      <c r="S11" s="11">
        <v>2086</v>
      </c>
      <c r="T11" s="43">
        <v>2180</v>
      </c>
      <c r="U11" s="11">
        <v>2161</v>
      </c>
      <c r="V11" s="11">
        <v>2180</v>
      </c>
      <c r="W11" s="11">
        <v>2012</v>
      </c>
      <c r="X11" s="11">
        <v>1973</v>
      </c>
      <c r="Y11" s="11">
        <v>2090</v>
      </c>
      <c r="Z11" s="11">
        <v>2036</v>
      </c>
      <c r="AA11" s="11">
        <v>1994</v>
      </c>
    </row>
    <row r="12" spans="1:27" ht="12.75" customHeight="1">
      <c r="A12" s="1" t="s">
        <v>25</v>
      </c>
      <c r="B12" s="8">
        <v>3129</v>
      </c>
      <c r="C12" s="16">
        <v>3271</v>
      </c>
      <c r="D12" s="11">
        <v>3247</v>
      </c>
      <c r="E12" s="11">
        <v>3282</v>
      </c>
      <c r="F12" s="11">
        <v>3274</v>
      </c>
      <c r="G12" s="11">
        <v>3273</v>
      </c>
      <c r="H12" s="11">
        <v>3487</v>
      </c>
      <c r="I12" s="11">
        <v>3857</v>
      </c>
      <c r="J12" s="11">
        <v>4256</v>
      </c>
      <c r="K12" s="11">
        <v>4294</v>
      </c>
      <c r="L12" s="11">
        <v>4238</v>
      </c>
      <c r="M12" s="11">
        <v>4291</v>
      </c>
      <c r="N12" s="11">
        <v>4178</v>
      </c>
      <c r="O12" s="11">
        <v>4021</v>
      </c>
      <c r="P12" s="11">
        <v>4017</v>
      </c>
      <c r="Q12" s="11">
        <v>3996</v>
      </c>
      <c r="R12" s="11">
        <v>4131</v>
      </c>
      <c r="S12" s="11">
        <v>4226</v>
      </c>
      <c r="T12" s="43">
        <v>4232</v>
      </c>
      <c r="U12" s="11">
        <v>4082</v>
      </c>
      <c r="V12" s="11">
        <v>4026</v>
      </c>
      <c r="W12" s="11">
        <v>4263</v>
      </c>
      <c r="X12" s="11">
        <v>4018</v>
      </c>
      <c r="Y12" s="11">
        <v>3982</v>
      </c>
      <c r="Z12" s="11">
        <v>4136</v>
      </c>
      <c r="AA12" s="11">
        <v>4340</v>
      </c>
    </row>
    <row r="13" spans="1:27" ht="12.75" customHeight="1">
      <c r="A13" s="2" t="s">
        <v>95</v>
      </c>
      <c r="B13" s="8">
        <v>11034</v>
      </c>
      <c r="C13" s="16">
        <v>10990</v>
      </c>
      <c r="D13" s="11">
        <v>11151</v>
      </c>
      <c r="E13" s="11">
        <v>11053</v>
      </c>
      <c r="F13" s="11">
        <v>11230</v>
      </c>
      <c r="G13" s="11">
        <v>11554</v>
      </c>
      <c r="H13" s="11">
        <v>12260</v>
      </c>
      <c r="I13" s="11">
        <v>13202</v>
      </c>
      <c r="J13" s="11">
        <v>14281</v>
      </c>
      <c r="K13" s="11">
        <v>15171</v>
      </c>
      <c r="L13" s="11">
        <v>15023</v>
      </c>
      <c r="M13" s="11">
        <v>14611</v>
      </c>
      <c r="N13" s="11">
        <v>13818</v>
      </c>
      <c r="O13" s="11">
        <v>12990</v>
      </c>
      <c r="P13" s="11">
        <v>12235</v>
      </c>
      <c r="Q13" s="11">
        <v>11982</v>
      </c>
      <c r="R13" s="11">
        <v>11949</v>
      </c>
      <c r="S13" s="11">
        <v>12043</v>
      </c>
      <c r="T13" s="43">
        <v>12268</v>
      </c>
      <c r="U13" s="11">
        <v>12382</v>
      </c>
      <c r="V13" s="11">
        <v>12343</v>
      </c>
      <c r="W13" s="11">
        <v>12434</v>
      </c>
      <c r="X13" s="11">
        <v>12650</v>
      </c>
      <c r="Y13" s="11">
        <v>12842</v>
      </c>
      <c r="Z13" s="11">
        <v>12780</v>
      </c>
      <c r="AA13" s="11">
        <v>12943</v>
      </c>
    </row>
    <row r="14" spans="1:27" ht="12.75" customHeight="1">
      <c r="A14" s="1" t="s">
        <v>26</v>
      </c>
      <c r="B14" s="8">
        <v>3284</v>
      </c>
      <c r="C14" s="16">
        <v>3328</v>
      </c>
      <c r="D14" s="11">
        <v>3373</v>
      </c>
      <c r="E14" s="11">
        <v>3253</v>
      </c>
      <c r="F14" s="11">
        <v>3135</v>
      </c>
      <c r="G14" s="11">
        <v>3004</v>
      </c>
      <c r="H14" s="11">
        <v>3047</v>
      </c>
      <c r="I14" s="11">
        <v>3139</v>
      </c>
      <c r="J14" s="11">
        <v>3283</v>
      </c>
      <c r="K14" s="11">
        <v>3533</v>
      </c>
      <c r="L14" s="11">
        <v>3805</v>
      </c>
      <c r="M14" s="11">
        <v>3958</v>
      </c>
      <c r="N14" s="11">
        <v>3926</v>
      </c>
      <c r="O14" s="11">
        <v>3863</v>
      </c>
      <c r="P14" s="11">
        <v>3870</v>
      </c>
      <c r="Q14" s="11">
        <v>3909</v>
      </c>
      <c r="R14" s="11">
        <v>3995</v>
      </c>
      <c r="S14" s="11">
        <v>3997</v>
      </c>
      <c r="T14" s="43">
        <v>4062</v>
      </c>
      <c r="U14" s="11">
        <v>4020</v>
      </c>
      <c r="V14" s="11">
        <v>4087</v>
      </c>
      <c r="W14" s="11">
        <v>4115</v>
      </c>
      <c r="X14" s="11">
        <v>3901</v>
      </c>
      <c r="Y14" s="11">
        <v>3905</v>
      </c>
      <c r="Z14" s="11">
        <v>3903</v>
      </c>
      <c r="AA14" s="11">
        <v>3804</v>
      </c>
    </row>
    <row r="15" spans="1:27" ht="12.75" customHeight="1">
      <c r="A15" s="2" t="s">
        <v>27</v>
      </c>
      <c r="B15" s="8">
        <v>4092</v>
      </c>
      <c r="C15" s="16">
        <v>4297</v>
      </c>
      <c r="D15" s="11">
        <v>4381</v>
      </c>
      <c r="E15" s="11">
        <v>4188</v>
      </c>
      <c r="F15" s="11">
        <v>4124</v>
      </c>
      <c r="G15" s="11">
        <v>3933</v>
      </c>
      <c r="H15" s="11">
        <v>4076</v>
      </c>
      <c r="I15" s="11">
        <v>4369</v>
      </c>
      <c r="J15" s="11">
        <v>4629</v>
      </c>
      <c r="K15" s="11">
        <v>4816</v>
      </c>
      <c r="L15" s="11">
        <v>4972</v>
      </c>
      <c r="M15" s="11">
        <v>4818</v>
      </c>
      <c r="N15" s="11">
        <v>4751</v>
      </c>
      <c r="O15" s="11">
        <v>4798</v>
      </c>
      <c r="P15" s="11">
        <v>4748</v>
      </c>
      <c r="Q15" s="11">
        <v>4749</v>
      </c>
      <c r="R15" s="11">
        <v>4802</v>
      </c>
      <c r="S15" s="11">
        <v>4703</v>
      </c>
      <c r="T15" s="43">
        <v>4808</v>
      </c>
      <c r="U15" s="11">
        <v>4911</v>
      </c>
      <c r="V15" s="11">
        <v>4897</v>
      </c>
      <c r="W15" s="11">
        <v>4872</v>
      </c>
      <c r="X15" s="11">
        <v>4728</v>
      </c>
      <c r="Y15" s="11">
        <v>4547</v>
      </c>
      <c r="Z15" s="11">
        <v>4637</v>
      </c>
      <c r="AA15" s="11">
        <v>4541</v>
      </c>
    </row>
    <row r="16" spans="1:27" ht="12.75" customHeight="1">
      <c r="A16" s="2" t="s">
        <v>28</v>
      </c>
      <c r="B16" s="8">
        <v>7909</v>
      </c>
      <c r="C16" s="16">
        <v>7818</v>
      </c>
      <c r="D16" s="11">
        <v>7914</v>
      </c>
      <c r="E16" s="11">
        <v>8039</v>
      </c>
      <c r="F16" s="11">
        <v>7754</v>
      </c>
      <c r="G16" s="11">
        <v>7418</v>
      </c>
      <c r="H16" s="11">
        <v>7017</v>
      </c>
      <c r="I16" s="11">
        <v>7019</v>
      </c>
      <c r="J16" s="11">
        <v>6832</v>
      </c>
      <c r="K16" s="11">
        <v>6890</v>
      </c>
      <c r="L16" s="11">
        <v>6947</v>
      </c>
      <c r="M16" s="11">
        <v>6795</v>
      </c>
      <c r="N16" s="11">
        <v>6345</v>
      </c>
      <c r="O16" s="11">
        <v>5993</v>
      </c>
      <c r="P16" s="11">
        <v>6159</v>
      </c>
      <c r="Q16" s="11">
        <v>6028</v>
      </c>
      <c r="R16" s="11">
        <v>5909</v>
      </c>
      <c r="S16" s="11">
        <v>5973</v>
      </c>
      <c r="T16" s="43">
        <v>5997</v>
      </c>
      <c r="U16" s="11">
        <v>6125</v>
      </c>
      <c r="V16" s="11">
        <v>6348</v>
      </c>
      <c r="W16" s="11">
        <v>7007</v>
      </c>
      <c r="X16" s="11">
        <v>6795</v>
      </c>
      <c r="Y16" s="11">
        <v>6761</v>
      </c>
      <c r="Z16" s="11">
        <v>7110</v>
      </c>
      <c r="AA16" s="11">
        <v>6084</v>
      </c>
    </row>
    <row r="17" spans="1:27" ht="12.75" customHeight="1">
      <c r="A17" s="2" t="s">
        <v>29</v>
      </c>
      <c r="B17" s="8">
        <v>5751</v>
      </c>
      <c r="C17" s="16">
        <v>5971</v>
      </c>
      <c r="D17" s="11">
        <v>5987</v>
      </c>
      <c r="E17" s="11">
        <v>5978</v>
      </c>
      <c r="F17" s="11">
        <v>5710</v>
      </c>
      <c r="G17" s="11">
        <v>5664</v>
      </c>
      <c r="H17" s="11">
        <v>5445</v>
      </c>
      <c r="I17" s="11">
        <v>5503</v>
      </c>
      <c r="J17" s="11">
        <v>5690</v>
      </c>
      <c r="K17" s="11">
        <v>5441</v>
      </c>
      <c r="L17" s="11">
        <v>5571</v>
      </c>
      <c r="M17" s="11">
        <v>5587</v>
      </c>
      <c r="N17" s="11">
        <v>5746</v>
      </c>
      <c r="O17" s="11">
        <v>5873</v>
      </c>
      <c r="P17" s="11">
        <v>5870</v>
      </c>
      <c r="Q17" s="11">
        <v>5867</v>
      </c>
      <c r="R17" s="11">
        <v>5928</v>
      </c>
      <c r="S17" s="11">
        <v>5937</v>
      </c>
      <c r="T17" s="43">
        <v>5840</v>
      </c>
      <c r="U17" s="11">
        <v>5607</v>
      </c>
      <c r="V17" s="11">
        <v>5491</v>
      </c>
      <c r="W17" s="11">
        <v>5449</v>
      </c>
      <c r="X17" s="11">
        <v>5299</v>
      </c>
      <c r="Y17" s="11">
        <v>5462</v>
      </c>
      <c r="Z17" s="11">
        <v>5430</v>
      </c>
      <c r="AA17" s="11">
        <v>5376</v>
      </c>
    </row>
    <row r="18" spans="1:27" ht="12.75" customHeight="1">
      <c r="A18" s="2" t="s">
        <v>104</v>
      </c>
      <c r="B18" s="8">
        <v>8410</v>
      </c>
      <c r="C18" s="16">
        <v>8110</v>
      </c>
      <c r="D18" s="11">
        <v>8114</v>
      </c>
      <c r="E18" s="11">
        <v>7584</v>
      </c>
      <c r="F18" s="11">
        <v>7391</v>
      </c>
      <c r="G18" s="11">
        <v>7418</v>
      </c>
      <c r="H18" s="11">
        <v>7742</v>
      </c>
      <c r="I18" s="11">
        <v>8281</v>
      </c>
      <c r="J18" s="11">
        <v>8753</v>
      </c>
      <c r="K18" s="11">
        <v>8838</v>
      </c>
      <c r="L18" s="11">
        <v>9148</v>
      </c>
      <c r="M18" s="11">
        <v>8973</v>
      </c>
      <c r="N18" s="11">
        <v>8395</v>
      </c>
      <c r="O18" s="11">
        <v>7945</v>
      </c>
      <c r="P18" s="11">
        <v>7733</v>
      </c>
      <c r="Q18" s="11">
        <v>7528</v>
      </c>
      <c r="R18" s="11">
        <v>7456</v>
      </c>
      <c r="S18" s="11">
        <v>7424</v>
      </c>
      <c r="T18" s="43">
        <v>7455</v>
      </c>
      <c r="U18" s="11">
        <v>7696</v>
      </c>
      <c r="V18" s="11">
        <v>7657</v>
      </c>
      <c r="W18" s="11">
        <v>7514</v>
      </c>
      <c r="X18" s="11">
        <v>7455</v>
      </c>
      <c r="Y18" s="11">
        <v>7278</v>
      </c>
      <c r="Z18" s="11">
        <v>7481</v>
      </c>
      <c r="AA18" s="11">
        <v>7229</v>
      </c>
    </row>
    <row r="19" spans="1:27" ht="12.75" customHeight="1">
      <c r="A19" s="2" t="s">
        <v>30</v>
      </c>
      <c r="B19" s="8">
        <v>18160</v>
      </c>
      <c r="C19" s="16">
        <v>18121</v>
      </c>
      <c r="D19" s="11">
        <v>17536</v>
      </c>
      <c r="E19" s="11">
        <v>16948</v>
      </c>
      <c r="F19" s="11">
        <v>16332</v>
      </c>
      <c r="G19" s="11">
        <v>15734</v>
      </c>
      <c r="H19" s="11">
        <v>15616</v>
      </c>
      <c r="I19" s="11">
        <v>15909</v>
      </c>
      <c r="J19" s="11">
        <v>16455</v>
      </c>
      <c r="K19" s="11">
        <v>16877</v>
      </c>
      <c r="L19" s="11">
        <v>16611</v>
      </c>
      <c r="M19" s="11">
        <v>15570</v>
      </c>
      <c r="N19" s="11">
        <v>14554</v>
      </c>
      <c r="O19" s="11">
        <v>14522</v>
      </c>
      <c r="P19" s="11">
        <v>14908</v>
      </c>
      <c r="Q19" s="11">
        <v>15305</v>
      </c>
      <c r="R19" s="11">
        <v>15497</v>
      </c>
      <c r="S19" s="11">
        <v>15863</v>
      </c>
      <c r="T19" s="43">
        <v>15979</v>
      </c>
      <c r="U19" s="11">
        <v>16316</v>
      </c>
      <c r="V19" s="11">
        <v>16654</v>
      </c>
      <c r="W19" s="11">
        <v>17553</v>
      </c>
      <c r="X19" s="11">
        <v>18321</v>
      </c>
      <c r="Y19" s="11">
        <v>18905</v>
      </c>
      <c r="Z19" s="11">
        <v>19372</v>
      </c>
      <c r="AA19" s="11">
        <v>19711</v>
      </c>
    </row>
    <row r="20" spans="1:27" ht="12.75" customHeight="1">
      <c r="A20" s="2" t="s">
        <v>31</v>
      </c>
      <c r="B20" s="8">
        <v>5166</v>
      </c>
      <c r="C20" s="16">
        <v>5048</v>
      </c>
      <c r="D20" s="11">
        <v>4996</v>
      </c>
      <c r="E20" s="11">
        <v>4969</v>
      </c>
      <c r="F20" s="11">
        <v>5138</v>
      </c>
      <c r="G20" s="11">
        <v>5056</v>
      </c>
      <c r="H20" s="11">
        <v>4981</v>
      </c>
      <c r="I20" s="11">
        <v>4977</v>
      </c>
      <c r="J20" s="11">
        <v>4860</v>
      </c>
      <c r="K20" s="11">
        <v>4697</v>
      </c>
      <c r="L20" s="11">
        <v>4558</v>
      </c>
      <c r="M20" s="11">
        <v>4325</v>
      </c>
      <c r="N20" s="11">
        <v>3934</v>
      </c>
      <c r="O20" s="11">
        <v>3917</v>
      </c>
      <c r="P20" s="11">
        <v>4072</v>
      </c>
      <c r="Q20" s="11">
        <v>4135</v>
      </c>
      <c r="R20" s="11">
        <v>4321</v>
      </c>
      <c r="S20" s="11">
        <v>4377</v>
      </c>
      <c r="T20" s="43">
        <v>4454</v>
      </c>
      <c r="U20" s="11">
        <v>4445</v>
      </c>
      <c r="V20" s="11">
        <v>4785</v>
      </c>
      <c r="W20" s="11">
        <v>5193</v>
      </c>
      <c r="X20" s="11">
        <v>5433</v>
      </c>
      <c r="Y20" s="11">
        <v>5779</v>
      </c>
      <c r="Z20" s="11">
        <v>6012</v>
      </c>
      <c r="AA20" s="11">
        <v>6031</v>
      </c>
    </row>
    <row r="21" spans="1:27" ht="12.75" customHeight="1">
      <c r="A21" s="2" t="s">
        <v>32</v>
      </c>
      <c r="B21" s="8">
        <v>6128</v>
      </c>
      <c r="C21" s="16">
        <v>6399</v>
      </c>
      <c r="D21" s="11">
        <v>5987</v>
      </c>
      <c r="E21" s="11">
        <v>5383</v>
      </c>
      <c r="F21" s="11">
        <v>4720</v>
      </c>
      <c r="G21" s="11">
        <v>4257</v>
      </c>
      <c r="H21" s="11">
        <v>3950</v>
      </c>
      <c r="I21" s="11">
        <v>3805</v>
      </c>
      <c r="J21" s="11">
        <v>3732</v>
      </c>
      <c r="K21" s="11">
        <v>3627</v>
      </c>
      <c r="L21" s="11">
        <v>3740</v>
      </c>
      <c r="M21" s="11">
        <v>3887</v>
      </c>
      <c r="N21" s="11">
        <v>3992</v>
      </c>
      <c r="O21" s="11">
        <v>3923</v>
      </c>
      <c r="P21" s="11">
        <v>3939</v>
      </c>
      <c r="Q21" s="11">
        <v>3955</v>
      </c>
      <c r="R21" s="11">
        <v>3702</v>
      </c>
      <c r="S21" s="11">
        <v>3702</v>
      </c>
      <c r="T21" s="43">
        <v>3539</v>
      </c>
      <c r="U21" s="11">
        <v>3410</v>
      </c>
      <c r="V21" s="11">
        <v>3446</v>
      </c>
      <c r="W21" s="11">
        <v>3592</v>
      </c>
      <c r="X21" s="11">
        <v>3751</v>
      </c>
      <c r="Y21" s="11">
        <v>3805</v>
      </c>
      <c r="Z21" s="11">
        <v>3987</v>
      </c>
      <c r="AA21" s="11">
        <v>4195</v>
      </c>
    </row>
    <row r="22" spans="1:27" ht="12.75" customHeight="1">
      <c r="A22" s="2" t="s">
        <v>33</v>
      </c>
      <c r="B22" s="8">
        <v>7274</v>
      </c>
      <c r="C22" s="16">
        <v>7105</v>
      </c>
      <c r="D22" s="11">
        <v>6860</v>
      </c>
      <c r="E22" s="11">
        <v>6554</v>
      </c>
      <c r="F22" s="11">
        <v>6347</v>
      </c>
      <c r="G22" s="11">
        <v>6439</v>
      </c>
      <c r="H22" s="11">
        <v>6553</v>
      </c>
      <c r="I22" s="11">
        <v>6690</v>
      </c>
      <c r="J22" s="11">
        <v>6991</v>
      </c>
      <c r="K22" s="11">
        <v>7108</v>
      </c>
      <c r="L22" s="11">
        <v>6903</v>
      </c>
      <c r="M22" s="11">
        <v>6133</v>
      </c>
      <c r="N22" s="11">
        <v>6156</v>
      </c>
      <c r="O22" s="11">
        <v>6357</v>
      </c>
      <c r="P22" s="11">
        <v>6355</v>
      </c>
      <c r="Q22" s="11">
        <v>6392</v>
      </c>
      <c r="R22" s="11">
        <v>6259</v>
      </c>
      <c r="S22" s="11">
        <v>6518</v>
      </c>
      <c r="T22" s="43">
        <v>6598</v>
      </c>
      <c r="U22" s="11">
        <v>6594</v>
      </c>
      <c r="V22" s="11">
        <v>6672</v>
      </c>
      <c r="W22" s="11">
        <f>325+52+47+3+4196+360+1438+58+41+6+96+7</f>
        <v>6629</v>
      </c>
      <c r="X22" s="11">
        <v>6573</v>
      </c>
      <c r="Y22" s="11">
        <v>6493</v>
      </c>
      <c r="Z22" s="11">
        <v>6752</v>
      </c>
      <c r="AA22" s="11">
        <v>6633</v>
      </c>
    </row>
    <row r="23" spans="1:27" ht="12.75" customHeight="1">
      <c r="A23" s="2" t="s">
        <v>34</v>
      </c>
      <c r="B23" s="8">
        <f aca="true" t="shared" si="0" ref="B23:Z23">SUM(B10:B22)</f>
        <v>83192</v>
      </c>
      <c r="C23" s="7">
        <f t="shared" si="0"/>
        <v>83121</v>
      </c>
      <c r="D23" s="8">
        <f t="shared" si="0"/>
        <v>82274</v>
      </c>
      <c r="E23" s="8">
        <f t="shared" si="0"/>
        <v>79973</v>
      </c>
      <c r="F23" s="8">
        <f t="shared" si="0"/>
        <v>78019</v>
      </c>
      <c r="G23" s="8">
        <f t="shared" si="0"/>
        <v>76365</v>
      </c>
      <c r="H23" s="8">
        <f t="shared" si="0"/>
        <v>76517</v>
      </c>
      <c r="I23" s="8">
        <f t="shared" si="0"/>
        <v>79226</v>
      </c>
      <c r="J23" s="8">
        <f t="shared" si="0"/>
        <v>82498</v>
      </c>
      <c r="K23" s="8">
        <f t="shared" si="0"/>
        <v>84370</v>
      </c>
      <c r="L23" s="8">
        <f t="shared" si="0"/>
        <v>84872</v>
      </c>
      <c r="M23" s="8">
        <f t="shared" si="0"/>
        <v>82359</v>
      </c>
      <c r="N23" s="8">
        <f t="shared" si="0"/>
        <v>79150</v>
      </c>
      <c r="O23" s="8">
        <f t="shared" si="0"/>
        <v>77479</v>
      </c>
      <c r="P23" s="8">
        <f t="shared" si="0"/>
        <v>77157</v>
      </c>
      <c r="Q23" s="8">
        <f t="shared" si="0"/>
        <v>76800</v>
      </c>
      <c r="R23" s="8">
        <f t="shared" si="0"/>
        <v>76995</v>
      </c>
      <c r="S23" s="8">
        <f t="shared" si="0"/>
        <v>77960</v>
      </c>
      <c r="T23" s="44">
        <f t="shared" si="0"/>
        <v>78484</v>
      </c>
      <c r="U23" s="8">
        <f t="shared" si="0"/>
        <v>78784</v>
      </c>
      <c r="V23" s="8">
        <f t="shared" si="0"/>
        <v>79637</v>
      </c>
      <c r="W23" s="8">
        <f t="shared" si="0"/>
        <v>81655</v>
      </c>
      <c r="X23" s="8">
        <f t="shared" si="0"/>
        <v>81865</v>
      </c>
      <c r="Y23" s="8">
        <f t="shared" si="0"/>
        <v>82912</v>
      </c>
      <c r="Z23" s="8">
        <f t="shared" si="0"/>
        <v>84832</v>
      </c>
      <c r="AA23" s="8">
        <f>SUM(AA10:AA22)</f>
        <v>84271</v>
      </c>
    </row>
    <row r="24" spans="2:24" ht="12.75" customHeight="1">
      <c r="B24" s="8"/>
      <c r="C24" s="16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43"/>
      <c r="U24" s="11"/>
      <c r="V24" s="11"/>
      <c r="W24" s="11"/>
      <c r="X24" s="11"/>
    </row>
    <row r="25" spans="1:24" ht="28.5" customHeight="1">
      <c r="A25" s="9" t="s">
        <v>35</v>
      </c>
      <c r="B25" s="8"/>
      <c r="C25" s="16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43"/>
      <c r="U25" s="11"/>
      <c r="V25" s="11"/>
      <c r="W25" s="11"/>
      <c r="X25" s="11"/>
    </row>
    <row r="26" spans="1:24" ht="12.75" customHeight="1">
      <c r="A26" s="1"/>
      <c r="B26" s="8"/>
      <c r="C26" s="16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43"/>
      <c r="U26" s="11"/>
      <c r="V26" s="11"/>
      <c r="W26" s="11"/>
      <c r="X26" s="11"/>
    </row>
    <row r="27" spans="1:27" ht="12.75" customHeight="1">
      <c r="A27" s="2" t="s">
        <v>36</v>
      </c>
      <c r="B27" s="8">
        <v>812</v>
      </c>
      <c r="C27" s="16">
        <v>896</v>
      </c>
      <c r="D27" s="11">
        <v>992</v>
      </c>
      <c r="E27" s="11">
        <v>847</v>
      </c>
      <c r="F27" s="11">
        <v>904</v>
      </c>
      <c r="G27" s="11">
        <v>926</v>
      </c>
      <c r="H27" s="11">
        <v>877</v>
      </c>
      <c r="I27" s="11">
        <v>994</v>
      </c>
      <c r="J27" s="11">
        <v>1001</v>
      </c>
      <c r="K27" s="11">
        <v>1089</v>
      </c>
      <c r="L27" s="11">
        <v>1087</v>
      </c>
      <c r="M27" s="11">
        <v>1128</v>
      </c>
      <c r="N27" s="11">
        <v>1074</v>
      </c>
      <c r="O27" s="11">
        <v>1012</v>
      </c>
      <c r="P27" s="11">
        <v>956</v>
      </c>
      <c r="Q27" s="11">
        <v>1004</v>
      </c>
      <c r="R27" s="11">
        <v>912</v>
      </c>
      <c r="S27" s="11">
        <v>953</v>
      </c>
      <c r="T27" s="43">
        <v>1030</v>
      </c>
      <c r="U27" s="11">
        <v>1009</v>
      </c>
      <c r="V27" s="11">
        <v>1105</v>
      </c>
      <c r="W27" s="11">
        <v>1224</v>
      </c>
      <c r="X27" s="11">
        <v>1578</v>
      </c>
      <c r="Y27" s="11">
        <v>1609</v>
      </c>
      <c r="Z27" s="11">
        <v>1568</v>
      </c>
      <c r="AA27" s="11">
        <v>1650</v>
      </c>
    </row>
    <row r="28" spans="1:27" ht="12.75" customHeight="1">
      <c r="A28" s="2" t="s">
        <v>37</v>
      </c>
      <c r="B28" s="8">
        <v>1340</v>
      </c>
      <c r="C28" s="16">
        <v>1316</v>
      </c>
      <c r="D28" s="11">
        <v>1294</v>
      </c>
      <c r="E28" s="11">
        <v>1235</v>
      </c>
      <c r="F28" s="11">
        <v>1358</v>
      </c>
      <c r="G28" s="11">
        <v>1618</v>
      </c>
      <c r="H28" s="11">
        <v>1592</v>
      </c>
      <c r="I28" s="11">
        <v>1594</v>
      </c>
      <c r="J28" s="11">
        <v>1687</v>
      </c>
      <c r="K28" s="11">
        <v>1577</v>
      </c>
      <c r="L28" s="11">
        <v>1727</v>
      </c>
      <c r="M28" s="11">
        <v>1826</v>
      </c>
      <c r="N28" s="11">
        <v>1940</v>
      </c>
      <c r="O28" s="11">
        <v>1709</v>
      </c>
      <c r="P28" s="11">
        <v>1591</v>
      </c>
      <c r="Q28" s="11">
        <v>1610</v>
      </c>
      <c r="R28" s="11">
        <v>1598</v>
      </c>
      <c r="S28" s="11">
        <v>1598</v>
      </c>
      <c r="T28" s="43">
        <v>1709</v>
      </c>
      <c r="U28" s="11">
        <v>1702</v>
      </c>
      <c r="V28" s="11">
        <v>1743</v>
      </c>
      <c r="W28" s="11">
        <v>1730</v>
      </c>
      <c r="X28" s="11">
        <v>1679</v>
      </c>
      <c r="Y28" s="11">
        <v>1743</v>
      </c>
      <c r="Z28" s="11">
        <v>1737</v>
      </c>
      <c r="AA28" s="11">
        <v>1809</v>
      </c>
    </row>
    <row r="29" spans="1:27" ht="12.75" customHeight="1">
      <c r="A29" s="2" t="s">
        <v>38</v>
      </c>
      <c r="B29" s="8">
        <v>1498</v>
      </c>
      <c r="C29" s="16">
        <v>1611</v>
      </c>
      <c r="D29" s="11">
        <v>1817</v>
      </c>
      <c r="E29" s="11">
        <v>1750</v>
      </c>
      <c r="F29" s="11">
        <v>1930</v>
      </c>
      <c r="G29" s="11">
        <v>2089</v>
      </c>
      <c r="H29" s="11">
        <v>2145</v>
      </c>
      <c r="I29" s="11">
        <v>2306</v>
      </c>
      <c r="J29" s="11">
        <v>2582</v>
      </c>
      <c r="K29" s="11">
        <v>2747</v>
      </c>
      <c r="L29" s="11">
        <v>2802</v>
      </c>
      <c r="M29" s="11">
        <v>2903</v>
      </c>
      <c r="N29" s="11">
        <v>2726</v>
      </c>
      <c r="O29" s="11">
        <v>2638</v>
      </c>
      <c r="P29" s="11">
        <v>2501</v>
      </c>
      <c r="Q29" s="11">
        <v>2552</v>
      </c>
      <c r="R29" s="11">
        <v>2546</v>
      </c>
      <c r="S29" s="11">
        <v>2575</v>
      </c>
      <c r="T29" s="43">
        <v>2609</v>
      </c>
      <c r="U29" s="11">
        <v>2506</v>
      </c>
      <c r="V29" s="11">
        <v>2597</v>
      </c>
      <c r="W29" s="11">
        <v>2667</v>
      </c>
      <c r="X29" s="11">
        <v>2740</v>
      </c>
      <c r="Y29" s="11">
        <v>2837</v>
      </c>
      <c r="Z29" s="11">
        <v>2930</v>
      </c>
      <c r="AA29" s="11">
        <v>3012</v>
      </c>
    </row>
    <row r="30" spans="1:27" ht="12.75" customHeight="1">
      <c r="A30" s="2" t="s">
        <v>39</v>
      </c>
      <c r="B30" s="32" t="s">
        <v>40</v>
      </c>
      <c r="C30" s="16"/>
      <c r="D30" s="11"/>
      <c r="E30" s="11"/>
      <c r="F30" s="11"/>
      <c r="G30" s="29" t="s">
        <v>40</v>
      </c>
      <c r="H30" s="29" t="s">
        <v>40</v>
      </c>
      <c r="I30" s="29" t="s">
        <v>40</v>
      </c>
      <c r="J30" s="29" t="s">
        <v>40</v>
      </c>
      <c r="K30" s="29" t="s">
        <v>40</v>
      </c>
      <c r="L30" s="29" t="s">
        <v>40</v>
      </c>
      <c r="M30" s="29" t="s">
        <v>40</v>
      </c>
      <c r="N30" s="29" t="s">
        <v>40</v>
      </c>
      <c r="O30" s="29" t="s">
        <v>40</v>
      </c>
      <c r="P30" s="29" t="s">
        <v>40</v>
      </c>
      <c r="Q30" s="11">
        <v>826</v>
      </c>
      <c r="R30" s="11">
        <v>878</v>
      </c>
      <c r="S30" s="11">
        <v>874</v>
      </c>
      <c r="T30" s="43">
        <v>862</v>
      </c>
      <c r="U30" s="11">
        <v>753</v>
      </c>
      <c r="V30" s="20">
        <v>803</v>
      </c>
      <c r="W30" s="20">
        <v>860</v>
      </c>
      <c r="X30" s="11">
        <v>867</v>
      </c>
      <c r="Y30" s="11">
        <v>875</v>
      </c>
      <c r="Z30" s="11">
        <v>885</v>
      </c>
      <c r="AA30" s="11">
        <v>888</v>
      </c>
    </row>
    <row r="31" spans="1:27" ht="12.75" customHeight="1">
      <c r="A31" s="1" t="s">
        <v>99</v>
      </c>
      <c r="B31" s="32" t="s">
        <v>41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29" t="s">
        <v>41</v>
      </c>
      <c r="R31" s="29" t="s">
        <v>41</v>
      </c>
      <c r="S31" s="29" t="s">
        <v>41</v>
      </c>
      <c r="T31" s="46" t="s">
        <v>41</v>
      </c>
      <c r="U31" s="11">
        <v>1190</v>
      </c>
      <c r="V31" s="11">
        <v>1231</v>
      </c>
      <c r="W31" s="11">
        <v>1247</v>
      </c>
      <c r="X31" s="11">
        <v>1425</v>
      </c>
      <c r="Y31" s="11">
        <v>1388</v>
      </c>
      <c r="Z31" s="11">
        <v>1559</v>
      </c>
      <c r="AA31" s="11">
        <v>1616</v>
      </c>
    </row>
    <row r="32" spans="1:27" ht="12.75" customHeight="1">
      <c r="A32" s="1" t="s">
        <v>100</v>
      </c>
      <c r="B32" s="8">
        <v>2485</v>
      </c>
      <c r="C32" s="16">
        <v>2736</v>
      </c>
      <c r="D32" s="11">
        <v>2750</v>
      </c>
      <c r="E32" s="11">
        <v>2339</v>
      </c>
      <c r="F32" s="11">
        <v>2278</v>
      </c>
      <c r="G32" s="11">
        <v>3225</v>
      </c>
      <c r="H32" s="11">
        <v>3563</v>
      </c>
      <c r="I32" s="11">
        <v>3982</v>
      </c>
      <c r="J32" s="11">
        <v>4667</v>
      </c>
      <c r="K32" s="11">
        <v>5072</v>
      </c>
      <c r="L32" s="11">
        <v>5137</v>
      </c>
      <c r="M32" s="11">
        <v>4976</v>
      </c>
      <c r="N32" s="11">
        <v>4774</v>
      </c>
      <c r="O32" s="11">
        <v>4486</v>
      </c>
      <c r="P32" s="11">
        <v>4346</v>
      </c>
      <c r="Q32" s="11">
        <v>4195</v>
      </c>
      <c r="R32" s="11">
        <v>4210</v>
      </c>
      <c r="S32" s="11">
        <v>4293</v>
      </c>
      <c r="T32" s="43">
        <v>4429</v>
      </c>
      <c r="U32" s="11">
        <v>3202</v>
      </c>
      <c r="V32" s="11">
        <v>3319</v>
      </c>
      <c r="W32" s="11">
        <v>3290</v>
      </c>
      <c r="X32" s="11">
        <v>3333</v>
      </c>
      <c r="Y32" s="11">
        <v>3381</v>
      </c>
      <c r="Z32" s="11">
        <v>3385</v>
      </c>
      <c r="AA32" s="11">
        <v>3250</v>
      </c>
    </row>
    <row r="33" spans="1:27" ht="12.75" customHeight="1">
      <c r="A33" s="1" t="s">
        <v>101</v>
      </c>
      <c r="B33" s="8">
        <v>1216</v>
      </c>
      <c r="C33" s="16">
        <v>1300</v>
      </c>
      <c r="D33" s="11">
        <v>1306</v>
      </c>
      <c r="E33" s="11">
        <v>1243</v>
      </c>
      <c r="F33" s="11">
        <v>1228</v>
      </c>
      <c r="G33" s="11">
        <v>1512</v>
      </c>
      <c r="H33" s="11">
        <v>1683</v>
      </c>
      <c r="I33" s="11">
        <v>1992</v>
      </c>
      <c r="J33" s="11">
        <v>2198</v>
      </c>
      <c r="K33" s="11">
        <v>2498</v>
      </c>
      <c r="L33" s="11">
        <v>2652</v>
      </c>
      <c r="M33" s="11">
        <v>2716</v>
      </c>
      <c r="N33" s="11">
        <v>2679</v>
      </c>
      <c r="O33" s="11">
        <v>2472</v>
      </c>
      <c r="P33" s="11">
        <v>2447</v>
      </c>
      <c r="Q33" s="11">
        <v>2457</v>
      </c>
      <c r="R33" s="11">
        <v>2514</v>
      </c>
      <c r="S33" s="11">
        <v>2786</v>
      </c>
      <c r="T33" s="43">
        <v>2744</v>
      </c>
      <c r="U33" s="11">
        <v>2818</v>
      </c>
      <c r="V33" s="11">
        <v>2794</v>
      </c>
      <c r="W33" s="11">
        <v>2763</v>
      </c>
      <c r="X33" s="11">
        <v>2763</v>
      </c>
      <c r="Y33" s="11">
        <v>2636</v>
      </c>
      <c r="Z33" s="11">
        <v>2577</v>
      </c>
      <c r="AA33" s="11">
        <v>2508</v>
      </c>
    </row>
    <row r="34" spans="1:27" ht="12.75" customHeight="1">
      <c r="A34" s="1" t="s">
        <v>102</v>
      </c>
      <c r="B34" s="8">
        <v>2875</v>
      </c>
      <c r="C34" s="16">
        <v>2974</v>
      </c>
      <c r="D34" s="11">
        <v>3159</v>
      </c>
      <c r="E34" s="11">
        <v>2696</v>
      </c>
      <c r="F34" s="11">
        <v>2498</v>
      </c>
      <c r="G34" s="11">
        <v>2635</v>
      </c>
      <c r="H34" s="11">
        <v>2975</v>
      </c>
      <c r="I34" s="11">
        <v>2856</v>
      </c>
      <c r="J34" s="11">
        <v>3094</v>
      </c>
      <c r="K34" s="11">
        <v>3120</v>
      </c>
      <c r="L34" s="11">
        <v>3084</v>
      </c>
      <c r="M34" s="11">
        <v>3175</v>
      </c>
      <c r="N34" s="11">
        <v>2899</v>
      </c>
      <c r="O34" s="11">
        <v>2647</v>
      </c>
      <c r="P34" s="11">
        <v>2310</v>
      </c>
      <c r="Q34" s="11">
        <v>2221</v>
      </c>
      <c r="R34" s="11">
        <v>2039</v>
      </c>
      <c r="S34" s="11">
        <v>2412</v>
      </c>
      <c r="T34" s="43">
        <v>2301</v>
      </c>
      <c r="U34" s="11">
        <v>2262</v>
      </c>
      <c r="V34" s="11">
        <v>2401</v>
      </c>
      <c r="W34" s="11">
        <v>2559</v>
      </c>
      <c r="X34" s="11">
        <v>2525</v>
      </c>
      <c r="Y34" s="11">
        <v>2762</v>
      </c>
      <c r="Z34" s="11">
        <v>2648</v>
      </c>
      <c r="AA34" s="11">
        <v>2656</v>
      </c>
    </row>
    <row r="35" spans="1:27" ht="12.75" customHeight="1">
      <c r="A35" s="2" t="s">
        <v>103</v>
      </c>
      <c r="B35" s="32" t="s">
        <v>41</v>
      </c>
      <c r="C35" s="31" t="s">
        <v>41</v>
      </c>
      <c r="D35" s="32" t="s">
        <v>41</v>
      </c>
      <c r="E35" s="32" t="s">
        <v>41</v>
      </c>
      <c r="F35" s="32" t="s">
        <v>41</v>
      </c>
      <c r="G35" s="32" t="s">
        <v>41</v>
      </c>
      <c r="H35" s="32" t="s">
        <v>41</v>
      </c>
      <c r="I35" s="32" t="s">
        <v>41</v>
      </c>
      <c r="J35" s="32" t="s">
        <v>41</v>
      </c>
      <c r="K35" s="32" t="s">
        <v>41</v>
      </c>
      <c r="L35" s="32" t="s">
        <v>41</v>
      </c>
      <c r="M35" s="32" t="s">
        <v>41</v>
      </c>
      <c r="N35" s="32" t="s">
        <v>41</v>
      </c>
      <c r="O35" s="32" t="s">
        <v>41</v>
      </c>
      <c r="P35" s="32" t="s">
        <v>41</v>
      </c>
      <c r="Q35" s="32" t="s">
        <v>41</v>
      </c>
      <c r="R35" s="32" t="s">
        <v>41</v>
      </c>
      <c r="S35" s="32" t="s">
        <v>41</v>
      </c>
      <c r="T35" s="45" t="s">
        <v>41</v>
      </c>
      <c r="U35" s="32" t="s">
        <v>41</v>
      </c>
      <c r="V35" s="32" t="s">
        <v>41</v>
      </c>
      <c r="W35" s="20">
        <v>225</v>
      </c>
      <c r="X35" s="11">
        <v>213</v>
      </c>
      <c r="Y35" s="11">
        <v>186</v>
      </c>
      <c r="Z35" s="11">
        <v>283</v>
      </c>
      <c r="AA35" s="11">
        <v>315</v>
      </c>
    </row>
    <row r="36" spans="1:27" ht="12.75" customHeight="1">
      <c r="A36" s="2" t="s">
        <v>42</v>
      </c>
      <c r="B36" s="8">
        <v>988</v>
      </c>
      <c r="C36" s="16">
        <v>1016</v>
      </c>
      <c r="D36" s="11">
        <v>996</v>
      </c>
      <c r="E36" s="11">
        <v>951</v>
      </c>
      <c r="F36" s="11">
        <v>1043</v>
      </c>
      <c r="G36" s="11">
        <v>1205</v>
      </c>
      <c r="H36" s="11">
        <v>1289</v>
      </c>
      <c r="I36" s="11">
        <v>1318</v>
      </c>
      <c r="J36" s="11">
        <v>1562</v>
      </c>
      <c r="K36" s="11">
        <v>1655</v>
      </c>
      <c r="L36" s="11">
        <v>1594</v>
      </c>
      <c r="M36" s="11">
        <v>1727</v>
      </c>
      <c r="N36" s="11">
        <v>1717</v>
      </c>
      <c r="O36" s="11">
        <v>1456</v>
      </c>
      <c r="P36" s="11">
        <v>1375</v>
      </c>
      <c r="Q36" s="11">
        <v>1507</v>
      </c>
      <c r="R36" s="11">
        <v>1574</v>
      </c>
      <c r="S36" s="11">
        <v>1528</v>
      </c>
      <c r="T36" s="43">
        <v>1546</v>
      </c>
      <c r="U36" s="11">
        <v>1648</v>
      </c>
      <c r="V36" s="11">
        <v>1789</v>
      </c>
      <c r="W36" s="11">
        <v>2008</v>
      </c>
      <c r="X36" s="11">
        <v>1901</v>
      </c>
      <c r="Y36" s="11">
        <v>1777</v>
      </c>
      <c r="Z36" s="11">
        <v>1780</v>
      </c>
      <c r="AA36" s="11">
        <v>1770</v>
      </c>
    </row>
    <row r="37" spans="1:27" ht="12.75" customHeight="1">
      <c r="A37" s="2" t="s">
        <v>43</v>
      </c>
      <c r="B37" s="8">
        <v>454</v>
      </c>
      <c r="C37" s="16">
        <v>587</v>
      </c>
      <c r="D37" s="11">
        <v>679</v>
      </c>
      <c r="E37" s="11">
        <v>589</v>
      </c>
      <c r="F37" s="11">
        <v>647</v>
      </c>
      <c r="G37" s="11">
        <v>694</v>
      </c>
      <c r="H37" s="11">
        <v>850</v>
      </c>
      <c r="I37" s="11">
        <v>1000</v>
      </c>
      <c r="J37" s="11">
        <v>1087</v>
      </c>
      <c r="K37" s="11">
        <v>1140</v>
      </c>
      <c r="L37" s="11">
        <v>1235</v>
      </c>
      <c r="M37" s="11">
        <v>1344</v>
      </c>
      <c r="N37" s="11">
        <v>1267</v>
      </c>
      <c r="O37" s="11">
        <v>1141</v>
      </c>
      <c r="P37" s="11">
        <v>1037</v>
      </c>
      <c r="Q37" s="11">
        <v>1048</v>
      </c>
      <c r="R37" s="11">
        <v>931</v>
      </c>
      <c r="S37" s="11">
        <v>991</v>
      </c>
      <c r="T37" s="43">
        <v>1051</v>
      </c>
      <c r="U37" s="11">
        <v>1028</v>
      </c>
      <c r="V37" s="11">
        <v>1070</v>
      </c>
      <c r="W37" s="11">
        <v>1134</v>
      </c>
      <c r="X37" s="11">
        <v>1222</v>
      </c>
      <c r="Y37" s="11">
        <v>1403</v>
      </c>
      <c r="Z37" s="11">
        <v>1150</v>
      </c>
      <c r="AA37" s="11">
        <v>1004</v>
      </c>
    </row>
    <row r="38" spans="1:27" ht="12.75" customHeight="1">
      <c r="A38" s="1" t="s">
        <v>96</v>
      </c>
      <c r="B38" s="8">
        <v>314</v>
      </c>
      <c r="C38" s="16">
        <v>306</v>
      </c>
      <c r="D38" s="11">
        <v>322</v>
      </c>
      <c r="E38" s="11">
        <v>294</v>
      </c>
      <c r="F38" s="11">
        <v>332</v>
      </c>
      <c r="G38" s="11">
        <v>376</v>
      </c>
      <c r="H38" s="11">
        <v>362</v>
      </c>
      <c r="I38" s="11">
        <v>368</v>
      </c>
      <c r="J38" s="11">
        <v>425</v>
      </c>
      <c r="K38" s="11">
        <v>542</v>
      </c>
      <c r="L38" s="11">
        <v>587</v>
      </c>
      <c r="M38" s="11">
        <v>631</v>
      </c>
      <c r="N38" s="11">
        <v>664</v>
      </c>
      <c r="O38" s="11">
        <v>689</v>
      </c>
      <c r="P38" s="11">
        <v>656</v>
      </c>
      <c r="Q38" s="11">
        <v>726</v>
      </c>
      <c r="R38" s="11">
        <v>815</v>
      </c>
      <c r="S38" s="11">
        <v>819</v>
      </c>
      <c r="T38" s="43">
        <v>841</v>
      </c>
      <c r="U38" s="11">
        <v>924</v>
      </c>
      <c r="V38" s="11">
        <v>1046</v>
      </c>
      <c r="W38" s="11">
        <v>1104</v>
      </c>
      <c r="X38" s="11">
        <v>1114</v>
      </c>
      <c r="Y38" s="11">
        <v>1072</v>
      </c>
      <c r="Z38" s="11">
        <v>1060</v>
      </c>
      <c r="AA38" s="11">
        <v>968</v>
      </c>
    </row>
    <row r="39" spans="1:27" ht="12.75" customHeight="1">
      <c r="A39" s="2" t="s">
        <v>44</v>
      </c>
      <c r="B39" s="8">
        <v>367</v>
      </c>
      <c r="C39" s="16">
        <v>388</v>
      </c>
      <c r="D39" s="11">
        <v>424</v>
      </c>
      <c r="E39" s="11">
        <v>402</v>
      </c>
      <c r="F39" s="11">
        <v>483</v>
      </c>
      <c r="G39" s="11">
        <v>519</v>
      </c>
      <c r="H39" s="11">
        <v>452</v>
      </c>
      <c r="I39" s="11">
        <v>474</v>
      </c>
      <c r="J39" s="11">
        <v>522</v>
      </c>
      <c r="K39" s="11">
        <v>576</v>
      </c>
      <c r="L39" s="11">
        <v>618</v>
      </c>
      <c r="M39" s="11">
        <v>625</v>
      </c>
      <c r="N39" s="11">
        <v>626</v>
      </c>
      <c r="O39" s="11">
        <v>542</v>
      </c>
      <c r="P39" s="11">
        <v>510</v>
      </c>
      <c r="Q39" s="11">
        <v>531</v>
      </c>
      <c r="R39" s="11">
        <v>560</v>
      </c>
      <c r="S39" s="11">
        <v>570</v>
      </c>
      <c r="T39" s="43">
        <v>562</v>
      </c>
      <c r="U39" s="11">
        <v>557</v>
      </c>
      <c r="V39" s="11">
        <v>598</v>
      </c>
      <c r="W39" s="11">
        <v>613</v>
      </c>
      <c r="X39" s="11">
        <v>803</v>
      </c>
      <c r="Y39" s="11">
        <v>763</v>
      </c>
      <c r="Z39" s="11">
        <v>722</v>
      </c>
      <c r="AA39" s="11">
        <v>777</v>
      </c>
    </row>
    <row r="40" spans="1:27" ht="12.75" customHeight="1">
      <c r="A40" s="2" t="s">
        <v>45</v>
      </c>
      <c r="B40" s="32" t="s">
        <v>41</v>
      </c>
      <c r="C40" s="26" t="s">
        <v>41</v>
      </c>
      <c r="D40" s="29" t="s">
        <v>41</v>
      </c>
      <c r="E40" s="29" t="s">
        <v>41</v>
      </c>
      <c r="F40" s="29" t="s">
        <v>41</v>
      </c>
      <c r="G40" s="29" t="s">
        <v>41</v>
      </c>
      <c r="H40" s="29" t="s">
        <v>41</v>
      </c>
      <c r="I40" s="29" t="s">
        <v>41</v>
      </c>
      <c r="J40" s="29" t="s">
        <v>41</v>
      </c>
      <c r="K40" s="29" t="s">
        <v>41</v>
      </c>
      <c r="L40" s="11">
        <v>579</v>
      </c>
      <c r="M40" s="11">
        <v>945</v>
      </c>
      <c r="N40" s="11">
        <v>1638</v>
      </c>
      <c r="O40" s="11">
        <v>1669</v>
      </c>
      <c r="P40" s="11">
        <v>1890</v>
      </c>
      <c r="Q40" s="11">
        <v>2266</v>
      </c>
      <c r="R40" s="11">
        <v>2793</v>
      </c>
      <c r="S40" s="11">
        <v>2930</v>
      </c>
      <c r="T40" s="43">
        <v>3314</v>
      </c>
      <c r="U40" s="11">
        <v>3602</v>
      </c>
      <c r="V40" s="11">
        <v>4451</v>
      </c>
      <c r="W40" s="11">
        <v>3213</v>
      </c>
      <c r="X40" s="11">
        <v>5425</v>
      </c>
      <c r="Y40" s="11">
        <v>5578</v>
      </c>
      <c r="Z40" s="11">
        <v>5692</v>
      </c>
      <c r="AA40" s="11">
        <v>5881</v>
      </c>
    </row>
    <row r="41" spans="1:27" ht="12.75" customHeight="1">
      <c r="A41" s="2" t="s">
        <v>47</v>
      </c>
      <c r="B41" s="32" t="s">
        <v>41</v>
      </c>
      <c r="C41" s="26" t="s">
        <v>41</v>
      </c>
      <c r="D41" s="29" t="s">
        <v>41</v>
      </c>
      <c r="E41" s="29" t="s">
        <v>41</v>
      </c>
      <c r="F41" s="29" t="s">
        <v>41</v>
      </c>
      <c r="G41" s="29" t="s">
        <v>41</v>
      </c>
      <c r="H41" s="11">
        <v>616</v>
      </c>
      <c r="I41" s="11">
        <v>938</v>
      </c>
      <c r="J41" s="11">
        <v>1259</v>
      </c>
      <c r="K41" s="11">
        <v>1556</v>
      </c>
      <c r="L41" s="11">
        <v>1810</v>
      </c>
      <c r="M41" s="11">
        <v>2243</v>
      </c>
      <c r="N41" s="11">
        <v>2192</v>
      </c>
      <c r="O41" s="11">
        <v>2141</v>
      </c>
      <c r="P41" s="11">
        <v>2145</v>
      </c>
      <c r="Q41" s="11">
        <v>2449</v>
      </c>
      <c r="R41" s="11">
        <v>2791</v>
      </c>
      <c r="S41" s="11">
        <v>3014</v>
      </c>
      <c r="T41" s="43">
        <v>3127</v>
      </c>
      <c r="U41" s="11">
        <v>3154</v>
      </c>
      <c r="V41" s="11">
        <v>3598</v>
      </c>
      <c r="W41" s="11">
        <v>3883</v>
      </c>
      <c r="X41" s="11">
        <v>4169</v>
      </c>
      <c r="Y41" s="11">
        <v>4318</v>
      </c>
      <c r="Z41" s="11">
        <v>4355</v>
      </c>
      <c r="AA41" s="11">
        <v>4375</v>
      </c>
    </row>
    <row r="42" spans="1:27" ht="12.75" customHeight="1">
      <c r="A42" s="1" t="s">
        <v>48</v>
      </c>
      <c r="B42" s="8">
        <v>5636</v>
      </c>
      <c r="C42" s="16">
        <v>5945</v>
      </c>
      <c r="D42" s="11">
        <v>5981</v>
      </c>
      <c r="E42" s="11">
        <v>5322</v>
      </c>
      <c r="F42" s="11">
        <v>4954</v>
      </c>
      <c r="G42" s="11">
        <v>4789</v>
      </c>
      <c r="H42" s="11">
        <v>4815</v>
      </c>
      <c r="I42" s="11">
        <v>4844</v>
      </c>
      <c r="J42" s="11">
        <v>5213</v>
      </c>
      <c r="K42" s="11">
        <v>5146</v>
      </c>
      <c r="L42" s="11">
        <v>5074</v>
      </c>
      <c r="M42" s="11">
        <v>4803</v>
      </c>
      <c r="N42" s="11">
        <v>4589</v>
      </c>
      <c r="O42" s="11">
        <v>4261</v>
      </c>
      <c r="P42" s="11">
        <v>3985</v>
      </c>
      <c r="Q42" s="11">
        <v>3852</v>
      </c>
      <c r="R42" s="11">
        <v>3721</v>
      </c>
      <c r="S42" s="11">
        <v>3740</v>
      </c>
      <c r="T42" s="43">
        <v>3805</v>
      </c>
      <c r="U42" s="11">
        <v>3638</v>
      </c>
      <c r="V42" s="11">
        <v>3823</v>
      </c>
      <c r="W42" s="11">
        <v>4151</v>
      </c>
      <c r="X42" s="11">
        <v>4103</v>
      </c>
      <c r="Y42" s="11">
        <v>3933</v>
      </c>
      <c r="Z42" s="11">
        <v>3748</v>
      </c>
      <c r="AA42" s="11">
        <v>3635</v>
      </c>
    </row>
    <row r="43" spans="1:27" ht="12.75" customHeight="1">
      <c r="A43" s="1" t="s">
        <v>49</v>
      </c>
      <c r="B43" s="8">
        <v>3993</v>
      </c>
      <c r="C43" s="16">
        <v>4153</v>
      </c>
      <c r="D43" s="11">
        <v>4316</v>
      </c>
      <c r="E43" s="11">
        <v>3514</v>
      </c>
      <c r="F43" s="11">
        <v>3189</v>
      </c>
      <c r="G43" s="11">
        <v>2996</v>
      </c>
      <c r="H43" s="11">
        <v>2843</v>
      </c>
      <c r="I43" s="11">
        <v>2922</v>
      </c>
      <c r="J43" s="11">
        <v>3093</v>
      </c>
      <c r="K43" s="11">
        <v>3393</v>
      </c>
      <c r="L43" s="11">
        <v>3676</v>
      </c>
      <c r="M43" s="11">
        <v>3812</v>
      </c>
      <c r="N43" s="11">
        <v>3535</v>
      </c>
      <c r="O43" s="11">
        <v>3357</v>
      </c>
      <c r="P43" s="11">
        <v>3160</v>
      </c>
      <c r="Q43" s="11">
        <v>3185</v>
      </c>
      <c r="R43" s="11">
        <v>3090</v>
      </c>
      <c r="S43" s="11">
        <v>3059</v>
      </c>
      <c r="T43" s="43">
        <v>3321</v>
      </c>
      <c r="U43" s="11">
        <v>3492</v>
      </c>
      <c r="V43" s="11">
        <v>3661</v>
      </c>
      <c r="W43" s="11">
        <v>4192</v>
      </c>
      <c r="X43" s="11">
        <v>4280</v>
      </c>
      <c r="Y43" s="11">
        <v>4094</v>
      </c>
      <c r="Z43" s="11">
        <v>4153</v>
      </c>
      <c r="AA43" s="11">
        <v>4329</v>
      </c>
    </row>
    <row r="44" spans="1:27" ht="12.75" customHeight="1">
      <c r="A44" s="1" t="s">
        <v>50</v>
      </c>
      <c r="B44" s="8">
        <v>5924</v>
      </c>
      <c r="C44" s="16">
        <v>6394</v>
      </c>
      <c r="D44" s="11">
        <v>6655</v>
      </c>
      <c r="E44" s="11">
        <v>6024</v>
      </c>
      <c r="F44" s="11">
        <v>5839</v>
      </c>
      <c r="G44" s="11">
        <v>5940</v>
      </c>
      <c r="H44" s="11">
        <v>6246</v>
      </c>
      <c r="I44" s="11">
        <v>6769</v>
      </c>
      <c r="J44" s="11">
        <v>7187</v>
      </c>
      <c r="K44" s="11">
        <v>7401</v>
      </c>
      <c r="L44" s="11">
        <v>7612</v>
      </c>
      <c r="M44" s="11">
        <v>7566</v>
      </c>
      <c r="N44" s="11">
        <v>7153</v>
      </c>
      <c r="O44" s="11">
        <v>7092</v>
      </c>
      <c r="P44" s="11">
        <v>7054</v>
      </c>
      <c r="Q44" s="11">
        <v>6963</v>
      </c>
      <c r="R44" s="11">
        <v>6953</v>
      </c>
      <c r="S44" s="11">
        <v>7065</v>
      </c>
      <c r="T44" s="43">
        <v>7406</v>
      </c>
      <c r="U44" s="11">
        <v>7060</v>
      </c>
      <c r="V44" s="11">
        <v>7101</v>
      </c>
      <c r="W44" s="11">
        <v>7415</v>
      </c>
      <c r="X44" s="11">
        <v>7550</v>
      </c>
      <c r="Y44" s="11">
        <v>7321</v>
      </c>
      <c r="Z44" s="11">
        <v>7038</v>
      </c>
      <c r="AA44" s="11">
        <v>6736</v>
      </c>
    </row>
    <row r="45" spans="1:27" ht="12.75" customHeight="1">
      <c r="A45" s="2" t="s">
        <v>46</v>
      </c>
      <c r="B45" s="8">
        <v>1040</v>
      </c>
      <c r="C45" s="16">
        <v>1013</v>
      </c>
      <c r="D45" s="11">
        <v>943</v>
      </c>
      <c r="E45" s="11">
        <v>960</v>
      </c>
      <c r="F45" s="11">
        <v>1001</v>
      </c>
      <c r="G45" s="11">
        <v>1071</v>
      </c>
      <c r="H45" s="11">
        <v>1017</v>
      </c>
      <c r="I45" s="11">
        <v>1135</v>
      </c>
      <c r="J45" s="11">
        <v>1281</v>
      </c>
      <c r="K45" s="11">
        <v>1376</v>
      </c>
      <c r="L45" s="11">
        <v>1454</v>
      </c>
      <c r="M45" s="11">
        <v>1423</v>
      </c>
      <c r="N45" s="11">
        <v>1415</v>
      </c>
      <c r="O45" s="11">
        <v>1328</v>
      </c>
      <c r="P45" s="11">
        <v>1273</v>
      </c>
      <c r="Q45" s="11">
        <v>1160</v>
      </c>
      <c r="R45" s="11">
        <v>1159</v>
      </c>
      <c r="S45" s="11">
        <v>1248</v>
      </c>
      <c r="T45" s="43">
        <v>1301</v>
      </c>
      <c r="U45" s="11">
        <v>1369</v>
      </c>
      <c r="V45" s="11">
        <v>1485</v>
      </c>
      <c r="W45" s="11">
        <v>1571</v>
      </c>
      <c r="X45" s="11">
        <v>1692</v>
      </c>
      <c r="Y45" s="11">
        <v>1680</v>
      </c>
      <c r="Z45" s="11">
        <v>1687</v>
      </c>
      <c r="AA45" s="11">
        <v>1749</v>
      </c>
    </row>
    <row r="46" spans="1:27" ht="12.75" customHeight="1">
      <c r="A46" s="2" t="s">
        <v>51</v>
      </c>
      <c r="B46" s="8">
        <v>959</v>
      </c>
      <c r="C46" s="16">
        <v>976</v>
      </c>
      <c r="D46" s="11">
        <v>1068</v>
      </c>
      <c r="E46" s="11">
        <v>1031</v>
      </c>
      <c r="F46" s="11">
        <v>929</v>
      </c>
      <c r="G46" s="11">
        <v>1097</v>
      </c>
      <c r="H46" s="11">
        <v>1110</v>
      </c>
      <c r="I46" s="11">
        <v>1123</v>
      </c>
      <c r="J46" s="11">
        <v>1214</v>
      </c>
      <c r="K46" s="11">
        <v>1228</v>
      </c>
      <c r="L46" s="11">
        <v>1331</v>
      </c>
      <c r="M46" s="11">
        <v>1431</v>
      </c>
      <c r="N46" s="11">
        <v>1488</v>
      </c>
      <c r="O46" s="11">
        <v>1419</v>
      </c>
      <c r="P46" s="11">
        <v>1367</v>
      </c>
      <c r="Q46" s="11">
        <v>1391</v>
      </c>
      <c r="R46" s="11">
        <v>1393</v>
      </c>
      <c r="S46" s="11">
        <v>1376</v>
      </c>
      <c r="T46" s="43">
        <v>1388</v>
      </c>
      <c r="U46" s="11">
        <v>1367</v>
      </c>
      <c r="V46" s="11">
        <v>1420</v>
      </c>
      <c r="W46" s="11">
        <v>1303</v>
      </c>
      <c r="X46" s="11">
        <v>1576</v>
      </c>
      <c r="Y46" s="11">
        <v>1674</v>
      </c>
      <c r="Z46" s="11">
        <v>1708</v>
      </c>
      <c r="AA46" s="11">
        <v>1702</v>
      </c>
    </row>
    <row r="47" spans="1:27" ht="12.75" customHeight="1">
      <c r="A47" s="1" t="s">
        <v>34</v>
      </c>
      <c r="B47" s="32">
        <f aca="true" t="shared" si="1" ref="B47:AA47">SUM(B27:B46)</f>
        <v>29901</v>
      </c>
      <c r="C47" s="31">
        <f t="shared" si="1"/>
        <v>31611</v>
      </c>
      <c r="D47" s="32">
        <f t="shared" si="1"/>
        <v>32702</v>
      </c>
      <c r="E47" s="32">
        <f t="shared" si="1"/>
        <v>29197</v>
      </c>
      <c r="F47" s="32">
        <f t="shared" si="1"/>
        <v>28613</v>
      </c>
      <c r="G47" s="32">
        <f t="shared" si="1"/>
        <v>30692</v>
      </c>
      <c r="H47" s="32">
        <f t="shared" si="1"/>
        <v>32435</v>
      </c>
      <c r="I47" s="32">
        <f t="shared" si="1"/>
        <v>34615</v>
      </c>
      <c r="J47" s="32">
        <f t="shared" si="1"/>
        <v>38072</v>
      </c>
      <c r="K47" s="32">
        <f t="shared" si="1"/>
        <v>40116</v>
      </c>
      <c r="L47" s="32">
        <f t="shared" si="1"/>
        <v>42059</v>
      </c>
      <c r="M47" s="32">
        <f t="shared" si="1"/>
        <v>43274</v>
      </c>
      <c r="N47" s="32">
        <f t="shared" si="1"/>
        <v>42376</v>
      </c>
      <c r="O47" s="32">
        <f t="shared" si="1"/>
        <v>40059</v>
      </c>
      <c r="P47" s="32">
        <f t="shared" si="1"/>
        <v>38603</v>
      </c>
      <c r="Q47" s="32">
        <f t="shared" si="1"/>
        <v>39943</v>
      </c>
      <c r="R47" s="32">
        <f t="shared" si="1"/>
        <v>40477</v>
      </c>
      <c r="S47" s="32">
        <f t="shared" si="1"/>
        <v>41831</v>
      </c>
      <c r="T47" s="45">
        <f t="shared" si="1"/>
        <v>43346</v>
      </c>
      <c r="U47" s="32">
        <f t="shared" si="1"/>
        <v>43281</v>
      </c>
      <c r="V47" s="32">
        <f t="shared" si="1"/>
        <v>46035</v>
      </c>
      <c r="W47" s="32">
        <f t="shared" si="1"/>
        <v>47152</v>
      </c>
      <c r="X47" s="32">
        <f t="shared" si="1"/>
        <v>50958</v>
      </c>
      <c r="Y47" s="32">
        <f t="shared" si="1"/>
        <v>51030</v>
      </c>
      <c r="Z47" s="32">
        <f t="shared" si="1"/>
        <v>50665</v>
      </c>
      <c r="AA47" s="32">
        <f t="shared" si="1"/>
        <v>50630</v>
      </c>
    </row>
    <row r="48" spans="2:21" ht="12.75" customHeight="1">
      <c r="B48" s="8"/>
      <c r="C48" s="16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43"/>
      <c r="U48" s="11"/>
    </row>
    <row r="49" spans="1:27" ht="12.75" customHeight="1" thickBot="1">
      <c r="A49" s="33" t="s">
        <v>52</v>
      </c>
      <c r="B49" s="34">
        <f aca="true" t="shared" si="2" ref="B49:V49">SUM(B23+B47)</f>
        <v>113093</v>
      </c>
      <c r="C49" s="35">
        <f t="shared" si="2"/>
        <v>114732</v>
      </c>
      <c r="D49" s="34">
        <f t="shared" si="2"/>
        <v>114976</v>
      </c>
      <c r="E49" s="34">
        <f t="shared" si="2"/>
        <v>109170</v>
      </c>
      <c r="F49" s="34">
        <f t="shared" si="2"/>
        <v>106632</v>
      </c>
      <c r="G49" s="34">
        <f t="shared" si="2"/>
        <v>107057</v>
      </c>
      <c r="H49" s="34">
        <f t="shared" si="2"/>
        <v>108952</v>
      </c>
      <c r="I49" s="34">
        <f t="shared" si="2"/>
        <v>113841</v>
      </c>
      <c r="J49" s="34">
        <f t="shared" si="2"/>
        <v>120570</v>
      </c>
      <c r="K49" s="34">
        <f t="shared" si="2"/>
        <v>124486</v>
      </c>
      <c r="L49" s="34">
        <f t="shared" si="2"/>
        <v>126931</v>
      </c>
      <c r="M49" s="34">
        <f t="shared" si="2"/>
        <v>125633</v>
      </c>
      <c r="N49" s="34">
        <f t="shared" si="2"/>
        <v>121526</v>
      </c>
      <c r="O49" s="34">
        <f t="shared" si="2"/>
        <v>117538</v>
      </c>
      <c r="P49" s="34">
        <f t="shared" si="2"/>
        <v>115760</v>
      </c>
      <c r="Q49" s="34">
        <f t="shared" si="2"/>
        <v>116743</v>
      </c>
      <c r="R49" s="34">
        <f t="shared" si="2"/>
        <v>117472</v>
      </c>
      <c r="S49" s="34">
        <f t="shared" si="2"/>
        <v>119791</v>
      </c>
      <c r="T49" s="47">
        <f t="shared" si="2"/>
        <v>121830</v>
      </c>
      <c r="U49" s="34">
        <f t="shared" si="2"/>
        <v>122065</v>
      </c>
      <c r="V49" s="34">
        <f t="shared" si="2"/>
        <v>125672</v>
      </c>
      <c r="W49" s="34">
        <f>SUM(W23+W47)</f>
        <v>128807</v>
      </c>
      <c r="X49" s="34">
        <f>SUM(X23+X47)</f>
        <v>132823</v>
      </c>
      <c r="Y49" s="34">
        <f>SUM(Y23+Y47)</f>
        <v>133942</v>
      </c>
      <c r="Z49" s="34">
        <f>SUM(Z23+Z47)</f>
        <v>135497</v>
      </c>
      <c r="AA49" s="34">
        <f>SUM(AA23+AA47)</f>
        <v>134901</v>
      </c>
    </row>
    <row r="50" spans="1:20" ht="12.75" customHeight="1" thickTop="1">
      <c r="A50" s="2" t="s">
        <v>53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</row>
    <row r="51" spans="1:20" ht="12.75" customHeight="1">
      <c r="A51" s="1" t="s">
        <v>54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</row>
    <row r="52" spans="1:20" ht="12.75" customHeight="1">
      <c r="A52" s="1" t="s">
        <v>94</v>
      </c>
      <c r="O52" s="11"/>
      <c r="P52" s="11"/>
      <c r="Q52" s="11"/>
      <c r="R52" s="11"/>
      <c r="S52" s="11"/>
      <c r="T52" s="11"/>
    </row>
    <row r="53" spans="15:20" ht="12.75" customHeight="1">
      <c r="O53" s="11"/>
      <c r="P53" s="11"/>
      <c r="Q53" s="11"/>
      <c r="R53" s="11"/>
      <c r="S53" s="11"/>
      <c r="T53" s="11"/>
    </row>
    <row r="54" spans="1:20" ht="12.75" customHeight="1">
      <c r="A54" s="1" t="s">
        <v>92</v>
      </c>
      <c r="O54" s="11"/>
      <c r="P54" s="11"/>
      <c r="Q54" s="11"/>
      <c r="R54" s="11"/>
      <c r="S54" s="11"/>
      <c r="T54" s="11"/>
    </row>
    <row r="55" spans="1:27" ht="35.25" customHeight="1">
      <c r="A55" s="53" t="s">
        <v>98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</row>
    <row r="56" spans="1:27" ht="12.75" customHeight="1" thickBo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8"/>
      <c r="P56" s="8"/>
      <c r="Q56" s="8"/>
      <c r="R56" s="8"/>
      <c r="S56" s="8"/>
      <c r="T56" s="8"/>
      <c r="U56" s="8"/>
      <c r="V56" s="8"/>
      <c r="W56" s="8"/>
      <c r="X56" s="36"/>
      <c r="Y56" s="36"/>
      <c r="Z56" s="36"/>
      <c r="AA56" s="36"/>
    </row>
    <row r="57" spans="1:23" ht="12.75" customHeight="1" thickTop="1">
      <c r="A57" s="12"/>
      <c r="B57" s="5"/>
      <c r="C57" s="19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38"/>
      <c r="U57" s="12"/>
      <c r="V57" s="12"/>
      <c r="W57" s="12"/>
    </row>
    <row r="58" spans="2:27" ht="12.75" customHeight="1">
      <c r="B58" s="23" t="s">
        <v>0</v>
      </c>
      <c r="C58" s="24" t="s">
        <v>0</v>
      </c>
      <c r="D58" s="25" t="s">
        <v>0</v>
      </c>
      <c r="E58" s="25" t="s">
        <v>0</v>
      </c>
      <c r="F58" s="25" t="s">
        <v>0</v>
      </c>
      <c r="G58" s="25" t="s">
        <v>0</v>
      </c>
      <c r="H58" s="25" t="s">
        <v>0</v>
      </c>
      <c r="I58" s="25" t="s">
        <v>0</v>
      </c>
      <c r="J58" s="25" t="s">
        <v>0</v>
      </c>
      <c r="K58" s="25" t="s">
        <v>0</v>
      </c>
      <c r="L58" s="25" t="s">
        <v>0</v>
      </c>
      <c r="M58" s="25" t="s">
        <v>0</v>
      </c>
      <c r="N58" s="25" t="s">
        <v>0</v>
      </c>
      <c r="O58" s="25" t="s">
        <v>0</v>
      </c>
      <c r="P58" s="25" t="s">
        <v>0</v>
      </c>
      <c r="Q58" s="25" t="s">
        <v>0</v>
      </c>
      <c r="R58" s="25" t="s">
        <v>0</v>
      </c>
      <c r="S58" s="25" t="s">
        <v>0</v>
      </c>
      <c r="T58" s="39" t="s">
        <v>0</v>
      </c>
      <c r="U58" s="25" t="s">
        <v>0</v>
      </c>
      <c r="V58" s="25" t="s">
        <v>0</v>
      </c>
      <c r="W58" s="25" t="s">
        <v>0</v>
      </c>
      <c r="X58" s="25" t="s">
        <v>0</v>
      </c>
      <c r="Y58" s="25" t="s">
        <v>0</v>
      </c>
      <c r="Z58" s="25" t="s">
        <v>0</v>
      </c>
      <c r="AA58" s="25" t="s">
        <v>0</v>
      </c>
    </row>
    <row r="59" spans="1:27" ht="12.75" customHeight="1">
      <c r="A59" s="6"/>
      <c r="B59" s="23" t="s">
        <v>1</v>
      </c>
      <c r="C59" s="21" t="s">
        <v>2</v>
      </c>
      <c r="D59" s="23" t="s">
        <v>3</v>
      </c>
      <c r="E59" s="23" t="s">
        <v>4</v>
      </c>
      <c r="F59" s="23" t="s">
        <v>5</v>
      </c>
      <c r="G59" s="23" t="s">
        <v>6</v>
      </c>
      <c r="H59" s="23" t="s">
        <v>7</v>
      </c>
      <c r="I59" s="23" t="s">
        <v>8</v>
      </c>
      <c r="J59" s="23" t="s">
        <v>9</v>
      </c>
      <c r="K59" s="23" t="s">
        <v>10</v>
      </c>
      <c r="L59" s="23" t="s">
        <v>11</v>
      </c>
      <c r="M59" s="23" t="s">
        <v>12</v>
      </c>
      <c r="N59" s="23" t="s">
        <v>13</v>
      </c>
      <c r="O59" s="23" t="s">
        <v>14</v>
      </c>
      <c r="P59" s="23" t="s">
        <v>15</v>
      </c>
      <c r="Q59" s="23" t="s">
        <v>16</v>
      </c>
      <c r="R59" s="23" t="s">
        <v>17</v>
      </c>
      <c r="S59" s="22" t="s">
        <v>18</v>
      </c>
      <c r="T59" s="40" t="s">
        <v>19</v>
      </c>
      <c r="U59" s="22" t="s">
        <v>20</v>
      </c>
      <c r="V59" s="22" t="s">
        <v>21</v>
      </c>
      <c r="W59" s="22">
        <v>2002</v>
      </c>
      <c r="X59" s="37">
        <v>2003</v>
      </c>
      <c r="Y59" s="37">
        <v>2004</v>
      </c>
      <c r="Z59" s="37">
        <v>2005</v>
      </c>
      <c r="AA59" s="37">
        <v>2006</v>
      </c>
    </row>
    <row r="60" spans="1:23" ht="12.75" customHeight="1">
      <c r="A60" s="14"/>
      <c r="B60" s="4"/>
      <c r="C60" s="18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3"/>
      <c r="P60" s="13"/>
      <c r="Q60" s="13"/>
      <c r="R60" s="13"/>
      <c r="S60" s="13"/>
      <c r="T60" s="48"/>
      <c r="U60" s="14"/>
      <c r="V60" s="14"/>
      <c r="W60" s="14"/>
    </row>
    <row r="61" spans="1:20" ht="45">
      <c r="A61" s="9" t="s">
        <v>56</v>
      </c>
      <c r="B61" s="6"/>
      <c r="C61" s="17"/>
      <c r="O61" s="11"/>
      <c r="P61" s="11"/>
      <c r="Q61" s="11"/>
      <c r="R61" s="11"/>
      <c r="S61" s="11"/>
      <c r="T61" s="43"/>
    </row>
    <row r="62" spans="1:20" ht="12.75" customHeight="1">
      <c r="A62" s="9"/>
      <c r="B62" s="6"/>
      <c r="C62" s="17"/>
      <c r="O62" s="11"/>
      <c r="P62" s="11"/>
      <c r="Q62" s="11"/>
      <c r="R62" s="11"/>
      <c r="S62" s="11"/>
      <c r="T62" s="43"/>
    </row>
    <row r="63" spans="1:27" ht="12.75" customHeight="1">
      <c r="A63" s="2" t="s">
        <v>57</v>
      </c>
      <c r="B63" s="8">
        <v>1254</v>
      </c>
      <c r="C63" s="16">
        <v>1064</v>
      </c>
      <c r="D63" s="11">
        <v>939</v>
      </c>
      <c r="E63" s="11">
        <v>882</v>
      </c>
      <c r="F63" s="11">
        <v>849</v>
      </c>
      <c r="G63" s="11">
        <v>726</v>
      </c>
      <c r="H63" s="11">
        <v>696</v>
      </c>
      <c r="I63" s="11">
        <v>727</v>
      </c>
      <c r="J63" s="10">
        <v>715</v>
      </c>
      <c r="K63" s="11">
        <v>703</v>
      </c>
      <c r="L63" s="11">
        <v>755</v>
      </c>
      <c r="M63" s="11">
        <v>811</v>
      </c>
      <c r="N63" s="11">
        <v>832</v>
      </c>
      <c r="O63" s="11">
        <v>857</v>
      </c>
      <c r="P63" s="11">
        <v>844</v>
      </c>
      <c r="Q63" s="11">
        <v>813</v>
      </c>
      <c r="R63" s="11">
        <v>815</v>
      </c>
      <c r="S63" s="11">
        <v>787</v>
      </c>
      <c r="T63" s="43">
        <v>866</v>
      </c>
      <c r="U63" s="11">
        <v>880</v>
      </c>
      <c r="V63" s="11">
        <v>946</v>
      </c>
      <c r="W63" s="11">
        <v>970</v>
      </c>
      <c r="X63" s="10">
        <v>987</v>
      </c>
      <c r="Y63" s="11">
        <v>1077</v>
      </c>
      <c r="Z63" s="11">
        <v>1009</v>
      </c>
      <c r="AA63" s="11">
        <v>984</v>
      </c>
    </row>
    <row r="64" spans="1:27" ht="12.75" customHeight="1" hidden="1">
      <c r="A64" s="2" t="s">
        <v>58</v>
      </c>
      <c r="B64" s="8">
        <v>95</v>
      </c>
      <c r="C64" s="16">
        <v>89</v>
      </c>
      <c r="D64" s="11">
        <v>112</v>
      </c>
      <c r="E64" s="29" t="s">
        <v>41</v>
      </c>
      <c r="F64" s="29" t="s">
        <v>41</v>
      </c>
      <c r="G64" s="29" t="s">
        <v>41</v>
      </c>
      <c r="H64" s="29" t="s">
        <v>41</v>
      </c>
      <c r="I64" s="29" t="s">
        <v>41</v>
      </c>
      <c r="J64" s="29" t="s">
        <v>41</v>
      </c>
      <c r="K64" s="29" t="s">
        <v>41</v>
      </c>
      <c r="L64" s="29" t="s">
        <v>41</v>
      </c>
      <c r="M64" s="29" t="s">
        <v>41</v>
      </c>
      <c r="N64" s="29" t="s">
        <v>41</v>
      </c>
      <c r="O64" s="29" t="s">
        <v>41</v>
      </c>
      <c r="P64" s="29" t="s">
        <v>41</v>
      </c>
      <c r="Q64" s="29" t="s">
        <v>41</v>
      </c>
      <c r="R64" s="29" t="s">
        <v>41</v>
      </c>
      <c r="S64" s="29" t="s">
        <v>41</v>
      </c>
      <c r="T64" s="46" t="s">
        <v>41</v>
      </c>
      <c r="U64" s="29" t="s">
        <v>41</v>
      </c>
      <c r="V64" s="29" t="s">
        <v>41</v>
      </c>
      <c r="W64" s="29" t="s">
        <v>41</v>
      </c>
      <c r="X64" s="29" t="s">
        <v>41</v>
      </c>
      <c r="Y64" s="29" t="s">
        <v>41</v>
      </c>
      <c r="Z64" s="29" t="s">
        <v>41</v>
      </c>
      <c r="AA64" s="29"/>
    </row>
    <row r="65" spans="1:27" ht="12.75" customHeight="1">
      <c r="A65" s="52" t="s">
        <v>105</v>
      </c>
      <c r="B65" s="8">
        <v>651</v>
      </c>
      <c r="C65" s="16">
        <v>550</v>
      </c>
      <c r="D65" s="11">
        <v>579</v>
      </c>
      <c r="E65" s="11">
        <v>590</v>
      </c>
      <c r="F65" s="11">
        <v>626</v>
      </c>
      <c r="G65" s="11">
        <v>631</v>
      </c>
      <c r="H65" s="11">
        <v>655</v>
      </c>
      <c r="I65" s="11">
        <v>678</v>
      </c>
      <c r="J65" s="11">
        <v>732</v>
      </c>
      <c r="K65" s="11">
        <v>758</v>
      </c>
      <c r="L65" s="11">
        <v>800</v>
      </c>
      <c r="M65" s="11">
        <v>810</v>
      </c>
      <c r="N65" s="11">
        <v>846</v>
      </c>
      <c r="O65" s="11">
        <v>843</v>
      </c>
      <c r="P65" s="11">
        <v>854</v>
      </c>
      <c r="Q65" s="11">
        <v>846</v>
      </c>
      <c r="R65" s="11">
        <v>686</v>
      </c>
      <c r="S65" s="11">
        <v>653</v>
      </c>
      <c r="T65" s="43">
        <v>850</v>
      </c>
      <c r="U65" s="11">
        <v>601</v>
      </c>
      <c r="V65" s="11">
        <v>608</v>
      </c>
      <c r="W65" s="11">
        <v>638</v>
      </c>
      <c r="X65" s="11">
        <v>642</v>
      </c>
      <c r="Y65" s="11">
        <v>605</v>
      </c>
      <c r="Z65" s="11">
        <v>839</v>
      </c>
      <c r="AA65" s="11">
        <v>516</v>
      </c>
    </row>
    <row r="66" spans="1:27" ht="12.75" customHeight="1">
      <c r="A66" s="2" t="s">
        <v>59</v>
      </c>
      <c r="B66" s="8">
        <v>1246</v>
      </c>
      <c r="C66" s="16">
        <v>1128</v>
      </c>
      <c r="D66" s="11">
        <v>1088</v>
      </c>
      <c r="E66" s="11">
        <v>1050</v>
      </c>
      <c r="F66" s="11">
        <v>872</v>
      </c>
      <c r="G66" s="11">
        <v>707</v>
      </c>
      <c r="H66" s="11">
        <v>770</v>
      </c>
      <c r="I66" s="11">
        <v>797</v>
      </c>
      <c r="J66" s="11">
        <v>1299</v>
      </c>
      <c r="K66" s="11">
        <v>1383</v>
      </c>
      <c r="L66" s="11">
        <v>1475</v>
      </c>
      <c r="M66" s="11">
        <v>1321</v>
      </c>
      <c r="N66" s="11">
        <v>1002</v>
      </c>
      <c r="O66" s="11">
        <v>1098</v>
      </c>
      <c r="P66" s="11">
        <v>1028</v>
      </c>
      <c r="Q66" s="11">
        <v>1056</v>
      </c>
      <c r="R66" s="11">
        <v>1049</v>
      </c>
      <c r="S66" s="11">
        <v>1063</v>
      </c>
      <c r="T66" s="43">
        <v>1031</v>
      </c>
      <c r="U66" s="11">
        <v>1114</v>
      </c>
      <c r="V66" s="11">
        <v>1433</v>
      </c>
      <c r="W66" s="11">
        <v>1389</v>
      </c>
      <c r="X66" s="11">
        <v>1431</v>
      </c>
      <c r="Y66" s="11">
        <v>1565</v>
      </c>
      <c r="Z66" s="11">
        <v>1425</v>
      </c>
      <c r="AA66" s="11">
        <v>1159</v>
      </c>
    </row>
    <row r="67" spans="1:27" ht="12.75" customHeight="1">
      <c r="A67" s="2" t="s">
        <v>60</v>
      </c>
      <c r="B67" s="8">
        <v>726</v>
      </c>
      <c r="C67" s="16">
        <v>677</v>
      </c>
      <c r="D67" s="11">
        <v>677</v>
      </c>
      <c r="E67" s="11">
        <v>1013</v>
      </c>
      <c r="F67" s="11">
        <v>1089</v>
      </c>
      <c r="G67" s="11">
        <v>1090</v>
      </c>
      <c r="H67" s="11">
        <v>919</v>
      </c>
      <c r="I67" s="11">
        <v>1010</v>
      </c>
      <c r="J67" s="11">
        <v>566</v>
      </c>
      <c r="K67" s="11">
        <f>136+48+511+451+5</f>
        <v>1151</v>
      </c>
      <c r="L67" s="11">
        <f>137+4+40+540+59+452</f>
        <v>1232</v>
      </c>
      <c r="M67" s="11">
        <v>1267</v>
      </c>
      <c r="N67" s="11">
        <f>187+15+86+485+35+576</f>
        <v>1384</v>
      </c>
      <c r="O67" s="11">
        <f>130+66+492+729</f>
        <v>1417</v>
      </c>
      <c r="P67" s="11">
        <f>167+7+62+480+41+750</f>
        <v>1507</v>
      </c>
      <c r="Q67" s="11">
        <f>173+172+500+830</f>
        <v>1675</v>
      </c>
      <c r="R67" s="11">
        <v>1801</v>
      </c>
      <c r="S67" s="11">
        <f>121+46+13+520+712+40+195+12+9+34</f>
        <v>1702</v>
      </c>
      <c r="T67" s="43">
        <f>123+8+9+520+648+35+168+13+37+17+47</f>
        <v>1625</v>
      </c>
      <c r="U67" s="11">
        <f>142+18+469+640+25+171+13+47+2+38</f>
        <v>1565</v>
      </c>
      <c r="V67" s="11">
        <v>1598</v>
      </c>
      <c r="W67" s="11">
        <v>1642</v>
      </c>
      <c r="X67" s="11">
        <v>1711</v>
      </c>
      <c r="Y67" s="11">
        <v>1830</v>
      </c>
      <c r="Z67" s="11">
        <f>153+6+1258+447+12+66</f>
        <v>1942</v>
      </c>
      <c r="AA67" s="11">
        <v>1743</v>
      </c>
    </row>
    <row r="68" spans="1:29" ht="12.75" customHeight="1">
      <c r="A68" s="2" t="s">
        <v>61</v>
      </c>
      <c r="B68" s="8">
        <v>597</v>
      </c>
      <c r="C68" s="16">
        <v>545</v>
      </c>
      <c r="D68" s="11">
        <v>581</v>
      </c>
      <c r="E68" s="11">
        <v>581</v>
      </c>
      <c r="F68" s="11">
        <v>670</v>
      </c>
      <c r="G68" s="11">
        <v>675</v>
      </c>
      <c r="H68" s="11">
        <v>814</v>
      </c>
      <c r="I68" s="11">
        <v>943</v>
      </c>
      <c r="J68" s="11">
        <v>1000</v>
      </c>
      <c r="K68" s="11">
        <v>1039</v>
      </c>
      <c r="L68" s="11">
        <v>1095</v>
      </c>
      <c r="M68" s="11">
        <v>1085</v>
      </c>
      <c r="N68" s="11">
        <v>1065</v>
      </c>
      <c r="O68" s="11">
        <v>1029</v>
      </c>
      <c r="P68" s="11">
        <v>977</v>
      </c>
      <c r="Q68" s="11">
        <v>1006</v>
      </c>
      <c r="R68" s="11">
        <v>981</v>
      </c>
      <c r="S68" s="11">
        <v>931</v>
      </c>
      <c r="T68" s="43">
        <v>861</v>
      </c>
      <c r="U68" s="11">
        <v>810</v>
      </c>
      <c r="V68" s="11">
        <v>802</v>
      </c>
      <c r="W68" s="11">
        <v>815</v>
      </c>
      <c r="X68" s="11">
        <v>825</v>
      </c>
      <c r="Y68" s="11">
        <v>851</v>
      </c>
      <c r="Z68" s="11">
        <v>835</v>
      </c>
      <c r="AA68" s="11">
        <v>853</v>
      </c>
      <c r="AB68" s="51"/>
      <c r="AC68" s="51"/>
    </row>
    <row r="69" spans="1:27" ht="12.75" customHeight="1">
      <c r="A69" s="2" t="s">
        <v>62</v>
      </c>
      <c r="B69" s="8">
        <v>1363</v>
      </c>
      <c r="C69" s="16">
        <v>1280</v>
      </c>
      <c r="D69" s="11">
        <v>1182</v>
      </c>
      <c r="E69" s="11">
        <v>1178</v>
      </c>
      <c r="F69" s="11">
        <v>1229</v>
      </c>
      <c r="G69" s="11">
        <v>1299</v>
      </c>
      <c r="H69" s="11">
        <v>1351</v>
      </c>
      <c r="I69" s="11">
        <v>1502</v>
      </c>
      <c r="J69" s="11">
        <v>1616</v>
      </c>
      <c r="K69" s="11">
        <v>1687</v>
      </c>
      <c r="L69" s="11">
        <v>1674</v>
      </c>
      <c r="M69" s="11">
        <v>1669</v>
      </c>
      <c r="N69" s="11">
        <v>1711</v>
      </c>
      <c r="O69" s="11">
        <v>1708</v>
      </c>
      <c r="P69" s="11">
        <v>1824</v>
      </c>
      <c r="Q69" s="11">
        <v>1943</v>
      </c>
      <c r="R69" s="11">
        <v>2049</v>
      </c>
      <c r="S69" s="11">
        <v>2100</v>
      </c>
      <c r="T69" s="43">
        <v>2213</v>
      </c>
      <c r="U69" s="11">
        <v>2193</v>
      </c>
      <c r="V69" s="11">
        <v>2225</v>
      </c>
      <c r="W69" s="11">
        <v>2339</v>
      </c>
      <c r="X69" s="11">
        <v>2354</v>
      </c>
      <c r="Y69" s="11">
        <v>2492</v>
      </c>
      <c r="Z69" s="11">
        <v>2585</v>
      </c>
      <c r="AA69" s="11">
        <v>2626</v>
      </c>
    </row>
    <row r="70" spans="1:27" ht="12.75" customHeight="1">
      <c r="A70" s="2" t="s">
        <v>63</v>
      </c>
      <c r="B70" s="8">
        <v>1808</v>
      </c>
      <c r="C70" s="16">
        <v>1595</v>
      </c>
      <c r="D70" s="11">
        <v>1713</v>
      </c>
      <c r="E70" s="11">
        <v>1704</v>
      </c>
      <c r="F70" s="11">
        <v>1540</v>
      </c>
      <c r="G70" s="11">
        <v>1558</v>
      </c>
      <c r="H70" s="11">
        <v>1529</v>
      </c>
      <c r="I70" s="11">
        <v>1527</v>
      </c>
      <c r="J70" s="11">
        <v>1480</v>
      </c>
      <c r="K70" s="11">
        <v>1489</v>
      </c>
      <c r="L70" s="29" t="s">
        <v>40</v>
      </c>
      <c r="M70" s="11">
        <v>1362</v>
      </c>
      <c r="N70" s="29" t="s">
        <v>40</v>
      </c>
      <c r="O70" s="11">
        <v>1475</v>
      </c>
      <c r="P70" s="11">
        <v>1498</v>
      </c>
      <c r="Q70" s="11">
        <v>1518</v>
      </c>
      <c r="R70" s="11">
        <v>1577</v>
      </c>
      <c r="S70" s="11">
        <v>1619</v>
      </c>
      <c r="T70" s="43">
        <v>1380</v>
      </c>
      <c r="U70" s="11">
        <v>1460</v>
      </c>
      <c r="V70" s="11">
        <v>1472</v>
      </c>
      <c r="W70" s="11">
        <v>1635</v>
      </c>
      <c r="X70" s="11">
        <v>1752</v>
      </c>
      <c r="Y70" s="11">
        <v>1802</v>
      </c>
      <c r="Z70" s="11">
        <v>1880</v>
      </c>
      <c r="AA70" s="11">
        <v>1755</v>
      </c>
    </row>
    <row r="71" spans="1:27" ht="12.75" customHeight="1">
      <c r="A71" s="2" t="s">
        <v>64</v>
      </c>
      <c r="B71" s="8">
        <v>688</v>
      </c>
      <c r="C71" s="16">
        <v>723</v>
      </c>
      <c r="D71" s="11">
        <v>726</v>
      </c>
      <c r="E71" s="11">
        <v>716</v>
      </c>
      <c r="F71" s="11">
        <v>622</v>
      </c>
      <c r="G71" s="11">
        <v>556</v>
      </c>
      <c r="H71" s="11">
        <v>573</v>
      </c>
      <c r="I71" s="11">
        <v>541</v>
      </c>
      <c r="J71" s="11">
        <v>558</v>
      </c>
      <c r="K71" s="11">
        <v>595</v>
      </c>
      <c r="L71" s="11">
        <v>656</v>
      </c>
      <c r="M71" s="11">
        <v>809</v>
      </c>
      <c r="N71" s="11">
        <v>939</v>
      </c>
      <c r="O71" s="11">
        <v>906</v>
      </c>
      <c r="P71" s="11">
        <v>960</v>
      </c>
      <c r="Q71" s="11">
        <v>1035</v>
      </c>
      <c r="R71" s="11">
        <v>1066</v>
      </c>
      <c r="S71" s="11">
        <v>1120</v>
      </c>
      <c r="T71" s="43">
        <v>1129</v>
      </c>
      <c r="U71" s="11">
        <v>1147</v>
      </c>
      <c r="V71" s="11">
        <v>1252</v>
      </c>
      <c r="W71" s="11">
        <v>1290</v>
      </c>
      <c r="X71" s="11">
        <v>1443</v>
      </c>
      <c r="Y71" s="11">
        <v>1652</v>
      </c>
      <c r="Z71" s="11">
        <v>1684</v>
      </c>
      <c r="AA71" s="11">
        <v>1713</v>
      </c>
    </row>
    <row r="72" spans="1:27" ht="12.75" customHeight="1">
      <c r="A72" s="2" t="s">
        <v>65</v>
      </c>
      <c r="B72" s="8">
        <v>345</v>
      </c>
      <c r="C72" s="16">
        <v>420</v>
      </c>
      <c r="D72" s="11">
        <v>439</v>
      </c>
      <c r="E72" s="11">
        <v>446</v>
      </c>
      <c r="F72" s="11">
        <v>438</v>
      </c>
      <c r="G72" s="11">
        <v>580</v>
      </c>
      <c r="H72" s="11">
        <v>518</v>
      </c>
      <c r="I72" s="11">
        <v>572</v>
      </c>
      <c r="J72" s="11">
        <v>547</v>
      </c>
      <c r="K72" s="11">
        <v>669</v>
      </c>
      <c r="L72" s="11">
        <v>586</v>
      </c>
      <c r="M72" s="11">
        <v>623</v>
      </c>
      <c r="N72" s="11">
        <v>589</v>
      </c>
      <c r="O72" s="11">
        <v>563</v>
      </c>
      <c r="P72" s="11">
        <v>604</v>
      </c>
      <c r="Q72" s="11">
        <v>661</v>
      </c>
      <c r="R72" s="11">
        <v>785</v>
      </c>
      <c r="S72" s="11">
        <v>792</v>
      </c>
      <c r="T72" s="43">
        <v>838</v>
      </c>
      <c r="U72" s="11">
        <v>712</v>
      </c>
      <c r="V72" s="11">
        <v>748</v>
      </c>
      <c r="W72" s="11">
        <v>754</v>
      </c>
      <c r="X72" s="11">
        <v>753</v>
      </c>
      <c r="Y72" s="11">
        <v>745</v>
      </c>
      <c r="Z72" s="11">
        <v>749</v>
      </c>
      <c r="AA72" s="11">
        <v>780</v>
      </c>
    </row>
    <row r="73" spans="1:27" ht="12.75" customHeight="1">
      <c r="A73" s="2" t="s">
        <v>66</v>
      </c>
      <c r="B73" s="8">
        <v>749</v>
      </c>
      <c r="C73" s="16">
        <v>681</v>
      </c>
      <c r="D73" s="11">
        <v>721</v>
      </c>
      <c r="E73" s="11">
        <v>658</v>
      </c>
      <c r="F73" s="11">
        <v>707</v>
      </c>
      <c r="G73" s="11">
        <v>656</v>
      </c>
      <c r="H73" s="11">
        <v>620</v>
      </c>
      <c r="I73" s="11">
        <v>752</v>
      </c>
      <c r="J73" s="11">
        <v>454</v>
      </c>
      <c r="K73" s="11">
        <v>1230</v>
      </c>
      <c r="L73" s="11">
        <v>1695</v>
      </c>
      <c r="M73" s="11">
        <v>1729</v>
      </c>
      <c r="N73" s="11">
        <v>2251</v>
      </c>
      <c r="O73" s="11">
        <v>2163</v>
      </c>
      <c r="P73" s="11">
        <v>2439</v>
      </c>
      <c r="Q73" s="11">
        <v>2607</v>
      </c>
      <c r="R73" s="11">
        <v>2916</v>
      </c>
      <c r="S73" s="11">
        <v>3088</v>
      </c>
      <c r="T73" s="43">
        <v>3461</v>
      </c>
      <c r="U73" s="11">
        <v>3625</v>
      </c>
      <c r="V73" s="11">
        <v>3728</v>
      </c>
      <c r="W73" s="11">
        <v>3534</v>
      </c>
      <c r="X73" s="11">
        <v>4166</v>
      </c>
      <c r="Y73" s="11">
        <v>4754</v>
      </c>
      <c r="Z73" s="11">
        <v>5158</v>
      </c>
      <c r="AA73" s="11">
        <v>5530</v>
      </c>
    </row>
    <row r="74" spans="1:27" ht="12.75" customHeight="1">
      <c r="A74" s="2" t="s">
        <v>67</v>
      </c>
      <c r="B74" s="8">
        <v>1133</v>
      </c>
      <c r="C74" s="16">
        <v>1218</v>
      </c>
      <c r="D74" s="11">
        <v>1298</v>
      </c>
      <c r="E74" s="11">
        <v>1236</v>
      </c>
      <c r="F74" s="11">
        <v>1063</v>
      </c>
      <c r="G74" s="11">
        <v>1075</v>
      </c>
      <c r="H74" s="11">
        <v>1155</v>
      </c>
      <c r="I74" s="11">
        <v>1251</v>
      </c>
      <c r="J74" s="11">
        <v>1270</v>
      </c>
      <c r="K74" s="11">
        <v>1689</v>
      </c>
      <c r="L74" s="11">
        <v>1756</v>
      </c>
      <c r="M74" s="11">
        <v>1841</v>
      </c>
      <c r="N74" s="11">
        <v>1954</v>
      </c>
      <c r="O74" s="11">
        <v>1835</v>
      </c>
      <c r="P74" s="11">
        <v>1730</v>
      </c>
      <c r="Q74" s="11">
        <v>1704</v>
      </c>
      <c r="R74" s="11">
        <v>1717</v>
      </c>
      <c r="S74" s="11">
        <v>1767</v>
      </c>
      <c r="T74" s="43">
        <v>1795</v>
      </c>
      <c r="U74" s="11">
        <v>1864</v>
      </c>
      <c r="V74" s="11">
        <v>1913</v>
      </c>
      <c r="W74" s="11">
        <v>1950</v>
      </c>
      <c r="X74" s="11">
        <v>1988</v>
      </c>
      <c r="Y74" s="11">
        <v>2117</v>
      </c>
      <c r="Z74" s="11">
        <v>2059</v>
      </c>
      <c r="AA74" s="11">
        <v>2183</v>
      </c>
    </row>
    <row r="75" spans="1:27" ht="12.75" customHeight="1">
      <c r="A75" s="2" t="s">
        <v>68</v>
      </c>
      <c r="B75" s="8">
        <v>287</v>
      </c>
      <c r="C75" s="16">
        <v>280</v>
      </c>
      <c r="D75" s="11">
        <v>325</v>
      </c>
      <c r="E75" s="11">
        <v>358</v>
      </c>
      <c r="F75" s="11">
        <v>369</v>
      </c>
      <c r="G75" s="11">
        <v>383</v>
      </c>
      <c r="H75" s="11">
        <v>419</v>
      </c>
      <c r="I75" s="11">
        <v>476</v>
      </c>
      <c r="J75" s="11">
        <v>511</v>
      </c>
      <c r="K75" s="11">
        <v>490</v>
      </c>
      <c r="L75" s="11">
        <v>490</v>
      </c>
      <c r="M75" s="11">
        <v>634</v>
      </c>
      <c r="N75" s="11">
        <v>560</v>
      </c>
      <c r="O75" s="11">
        <v>634</v>
      </c>
      <c r="P75" s="11">
        <v>787</v>
      </c>
      <c r="Q75" s="11">
        <v>757</v>
      </c>
      <c r="R75" s="11">
        <v>713</v>
      </c>
      <c r="S75" s="11">
        <v>697</v>
      </c>
      <c r="T75" s="43">
        <v>770</v>
      </c>
      <c r="U75" s="11">
        <v>773</v>
      </c>
      <c r="V75" s="11">
        <v>774</v>
      </c>
      <c r="W75" s="11">
        <v>779</v>
      </c>
      <c r="X75" s="11">
        <v>836</v>
      </c>
      <c r="Y75" s="11">
        <v>920</v>
      </c>
      <c r="Z75" s="11">
        <v>967</v>
      </c>
      <c r="AA75" s="11">
        <v>918</v>
      </c>
    </row>
    <row r="76" spans="1:27" ht="12.75" customHeight="1">
      <c r="A76" s="2" t="s">
        <v>69</v>
      </c>
      <c r="B76" s="8">
        <v>456</v>
      </c>
      <c r="C76" s="16">
        <v>424</v>
      </c>
      <c r="D76" s="11">
        <v>383</v>
      </c>
      <c r="E76" s="11">
        <v>379</v>
      </c>
      <c r="F76" s="11">
        <v>555</v>
      </c>
      <c r="G76" s="11">
        <v>819</v>
      </c>
      <c r="H76" s="11">
        <v>935</v>
      </c>
      <c r="I76" s="11">
        <v>1021</v>
      </c>
      <c r="J76" s="11">
        <v>1098</v>
      </c>
      <c r="K76" s="11">
        <v>1011</v>
      </c>
      <c r="L76" s="11">
        <v>1030</v>
      </c>
      <c r="M76" s="11">
        <v>1151</v>
      </c>
      <c r="N76" s="11">
        <v>1128</v>
      </c>
      <c r="O76" s="11">
        <v>1260</v>
      </c>
      <c r="P76" s="11">
        <v>1260</v>
      </c>
      <c r="Q76" s="11">
        <v>1267</v>
      </c>
      <c r="R76" s="11">
        <v>1330</v>
      </c>
      <c r="S76" s="11">
        <v>1378</v>
      </c>
      <c r="T76" s="43">
        <v>1432</v>
      </c>
      <c r="U76" s="11">
        <v>1369</v>
      </c>
      <c r="V76" s="11">
        <v>1368</v>
      </c>
      <c r="W76" s="11">
        <v>1482</v>
      </c>
      <c r="X76" s="11">
        <v>1435</v>
      </c>
      <c r="Y76" s="11">
        <v>1512</v>
      </c>
      <c r="Z76" s="11">
        <v>1426</v>
      </c>
      <c r="AA76" s="11">
        <v>1444</v>
      </c>
    </row>
    <row r="77" spans="1:27" ht="12.75" customHeight="1">
      <c r="A77" s="2" t="s">
        <v>70</v>
      </c>
      <c r="B77" s="8">
        <v>603</v>
      </c>
      <c r="C77" s="16">
        <v>534</v>
      </c>
      <c r="D77" s="11">
        <v>439</v>
      </c>
      <c r="E77" s="11">
        <v>395</v>
      </c>
      <c r="F77" s="11">
        <v>404</v>
      </c>
      <c r="G77" s="11">
        <v>394</v>
      </c>
      <c r="H77" s="11">
        <v>461</v>
      </c>
      <c r="I77" s="11">
        <v>485</v>
      </c>
      <c r="J77" s="11">
        <v>419</v>
      </c>
      <c r="K77" s="11">
        <v>685</v>
      </c>
      <c r="L77" s="11">
        <v>564</v>
      </c>
      <c r="M77" s="11">
        <v>486</v>
      </c>
      <c r="N77" s="11">
        <v>719</v>
      </c>
      <c r="O77" s="11">
        <v>759</v>
      </c>
      <c r="P77" s="11">
        <v>833</v>
      </c>
      <c r="Q77" s="11">
        <v>888</v>
      </c>
      <c r="R77" s="11">
        <v>852</v>
      </c>
      <c r="S77" s="11">
        <v>809</v>
      </c>
      <c r="T77" s="43">
        <v>899</v>
      </c>
      <c r="U77" s="11">
        <v>988</v>
      </c>
      <c r="V77" s="11">
        <v>1048</v>
      </c>
      <c r="W77" s="11">
        <v>1090</v>
      </c>
      <c r="X77" s="11">
        <v>996</v>
      </c>
      <c r="Y77" s="11">
        <v>902</v>
      </c>
      <c r="Z77" s="11">
        <v>1100</v>
      </c>
      <c r="AA77" s="11">
        <v>1187</v>
      </c>
    </row>
    <row r="78" spans="1:27" ht="12.75" customHeight="1">
      <c r="A78" s="2" t="s">
        <v>71</v>
      </c>
      <c r="B78" s="8">
        <v>1817</v>
      </c>
      <c r="C78" s="16">
        <v>1757</v>
      </c>
      <c r="D78" s="11">
        <v>1722</v>
      </c>
      <c r="E78" s="11">
        <v>1671</v>
      </c>
      <c r="F78" s="11">
        <v>1616</v>
      </c>
      <c r="G78" s="11">
        <v>1547</v>
      </c>
      <c r="H78" s="11">
        <v>1448</v>
      </c>
      <c r="I78" s="11">
        <v>1462</v>
      </c>
      <c r="J78" s="11">
        <v>1433</v>
      </c>
      <c r="K78" s="11">
        <v>1435</v>
      </c>
      <c r="L78" s="11">
        <v>1381</v>
      </c>
      <c r="M78" s="11">
        <v>1313</v>
      </c>
      <c r="N78" s="11">
        <v>1372</v>
      </c>
      <c r="O78" s="11">
        <v>1485</v>
      </c>
      <c r="P78" s="11">
        <v>1535</v>
      </c>
      <c r="Q78" s="11">
        <v>1611</v>
      </c>
      <c r="R78" s="11">
        <v>1513</v>
      </c>
      <c r="S78" s="11">
        <v>1478</v>
      </c>
      <c r="T78" s="43">
        <v>1460</v>
      </c>
      <c r="U78" s="11">
        <v>1395</v>
      </c>
      <c r="V78" s="11">
        <v>1379</v>
      </c>
      <c r="W78" s="11">
        <v>1262</v>
      </c>
      <c r="X78" s="11">
        <v>1220</v>
      </c>
      <c r="Y78" s="11">
        <v>1244</v>
      </c>
      <c r="Z78" s="11">
        <v>1382</v>
      </c>
      <c r="AA78" s="11">
        <v>1502</v>
      </c>
    </row>
    <row r="79" spans="1:27" ht="12.75" customHeight="1">
      <c r="A79" s="2" t="s">
        <v>72</v>
      </c>
      <c r="B79" s="8">
        <v>4521</v>
      </c>
      <c r="C79" s="16">
        <v>4168</v>
      </c>
      <c r="D79" s="11">
        <v>4025</v>
      </c>
      <c r="E79" s="11">
        <v>4169</v>
      </c>
      <c r="F79" s="11">
        <v>3996</v>
      </c>
      <c r="G79" s="11">
        <v>3905</v>
      </c>
      <c r="H79" s="11">
        <v>5437</v>
      </c>
      <c r="I79" s="11">
        <v>4416</v>
      </c>
      <c r="J79" s="11">
        <v>4554</v>
      </c>
      <c r="K79" s="11">
        <v>4765</v>
      </c>
      <c r="L79" s="11">
        <v>7799</v>
      </c>
      <c r="M79" s="11">
        <v>7830</v>
      </c>
      <c r="N79" s="11">
        <v>4900</v>
      </c>
      <c r="O79" s="11">
        <v>4916</v>
      </c>
      <c r="P79" s="11">
        <v>4919</v>
      </c>
      <c r="Q79" s="11">
        <v>4916</v>
      </c>
      <c r="R79" s="11">
        <v>5679</v>
      </c>
      <c r="S79" s="11">
        <v>5780</v>
      </c>
      <c r="T79" s="43">
        <v>5974</v>
      </c>
      <c r="U79" s="11">
        <v>6197</v>
      </c>
      <c r="V79" s="11">
        <v>6283</v>
      </c>
      <c r="W79" s="11">
        <v>6393</v>
      </c>
      <c r="X79" s="11">
        <v>6379</v>
      </c>
      <c r="Y79" s="11">
        <v>6386</v>
      </c>
      <c r="Z79" s="11">
        <v>6645</v>
      </c>
      <c r="AA79" s="11">
        <v>6483</v>
      </c>
    </row>
    <row r="80" spans="1:27" ht="12.75" customHeight="1">
      <c r="A80" s="2" t="s">
        <v>73</v>
      </c>
      <c r="B80" s="8">
        <v>969</v>
      </c>
      <c r="C80" s="16">
        <v>1365</v>
      </c>
      <c r="D80" s="11">
        <v>1486</v>
      </c>
      <c r="E80" s="11">
        <v>1276</v>
      </c>
      <c r="F80" s="11">
        <v>1119</v>
      </c>
      <c r="G80" s="11">
        <v>1703</v>
      </c>
      <c r="H80" s="11">
        <v>1718</v>
      </c>
      <c r="I80" s="11">
        <v>1730</v>
      </c>
      <c r="J80" s="11">
        <v>1757</v>
      </c>
      <c r="K80" s="11">
        <v>1662</v>
      </c>
      <c r="L80" s="11">
        <v>1564</v>
      </c>
      <c r="M80" s="11">
        <v>1709</v>
      </c>
      <c r="N80" s="11">
        <v>1711</v>
      </c>
      <c r="O80" s="11">
        <v>2354</v>
      </c>
      <c r="P80" s="11">
        <v>1571</v>
      </c>
      <c r="Q80" s="11">
        <v>1536</v>
      </c>
      <c r="R80" s="11">
        <v>1615</v>
      </c>
      <c r="S80" s="11">
        <v>1692</v>
      </c>
      <c r="T80" s="43">
        <v>1729</v>
      </c>
      <c r="U80" s="11">
        <v>1628</v>
      </c>
      <c r="V80" s="11">
        <v>1766</v>
      </c>
      <c r="W80" s="11">
        <v>1570</v>
      </c>
      <c r="X80" s="11">
        <v>1559</v>
      </c>
      <c r="Y80" s="11">
        <v>1549</v>
      </c>
      <c r="Z80" s="11">
        <v>1512</v>
      </c>
      <c r="AA80" s="11">
        <v>1543</v>
      </c>
    </row>
    <row r="81" spans="1:27" ht="12.75" customHeight="1">
      <c r="A81" s="2" t="s">
        <v>74</v>
      </c>
      <c r="B81" s="8">
        <v>1241</v>
      </c>
      <c r="C81" s="16">
        <v>1152</v>
      </c>
      <c r="D81" s="11">
        <v>1094</v>
      </c>
      <c r="E81" s="11">
        <v>994</v>
      </c>
      <c r="F81" s="11">
        <v>925</v>
      </c>
      <c r="G81" s="11">
        <v>879</v>
      </c>
      <c r="H81" s="11">
        <v>1036</v>
      </c>
      <c r="I81" s="11">
        <v>866</v>
      </c>
      <c r="J81" s="11">
        <v>832</v>
      </c>
      <c r="K81" s="11">
        <v>802</v>
      </c>
      <c r="L81" s="11">
        <v>760</v>
      </c>
      <c r="M81" s="11">
        <v>716</v>
      </c>
      <c r="N81" s="11">
        <v>673</v>
      </c>
      <c r="O81" s="11">
        <v>661</v>
      </c>
      <c r="P81" s="11">
        <v>630</v>
      </c>
      <c r="Q81" s="11">
        <v>587</v>
      </c>
      <c r="R81" s="11">
        <v>519</v>
      </c>
      <c r="S81" s="11">
        <v>494</v>
      </c>
      <c r="T81" s="43">
        <v>519</v>
      </c>
      <c r="U81" s="11">
        <v>520</v>
      </c>
      <c r="V81" s="11">
        <v>492</v>
      </c>
      <c r="W81" s="11">
        <v>453</v>
      </c>
      <c r="X81" s="11">
        <v>486</v>
      </c>
      <c r="Y81" s="11">
        <v>514</v>
      </c>
      <c r="Z81" s="11">
        <v>598</v>
      </c>
      <c r="AA81" s="11">
        <v>756</v>
      </c>
    </row>
    <row r="82" spans="1:27" ht="12.75" customHeight="1" hidden="1">
      <c r="A82" s="2" t="s">
        <v>75</v>
      </c>
      <c r="B82" s="8">
        <v>343</v>
      </c>
      <c r="C82" s="16">
        <v>393</v>
      </c>
      <c r="D82" s="11">
        <v>527</v>
      </c>
      <c r="E82" s="11">
        <v>583</v>
      </c>
      <c r="F82" s="11">
        <v>646</v>
      </c>
      <c r="G82" s="11">
        <v>651</v>
      </c>
      <c r="H82" s="11">
        <v>725</v>
      </c>
      <c r="I82" s="11">
        <v>747</v>
      </c>
      <c r="J82" s="11">
        <v>549</v>
      </c>
      <c r="K82" s="11">
        <v>409</v>
      </c>
      <c r="L82" s="29" t="s">
        <v>41</v>
      </c>
      <c r="M82" s="29" t="s">
        <v>41</v>
      </c>
      <c r="N82" s="29" t="s">
        <v>41</v>
      </c>
      <c r="O82" s="29" t="s">
        <v>41</v>
      </c>
      <c r="P82" s="29" t="s">
        <v>41</v>
      </c>
      <c r="Q82" s="29" t="s">
        <v>41</v>
      </c>
      <c r="R82" s="29" t="s">
        <v>41</v>
      </c>
      <c r="S82" s="29" t="s">
        <v>41</v>
      </c>
      <c r="T82" s="46" t="s">
        <v>41</v>
      </c>
      <c r="U82" s="29" t="s">
        <v>41</v>
      </c>
      <c r="V82" s="29" t="s">
        <v>41</v>
      </c>
      <c r="W82" s="29" t="s">
        <v>41</v>
      </c>
      <c r="X82" s="29" t="s">
        <v>41</v>
      </c>
      <c r="Y82" s="29" t="s">
        <v>41</v>
      </c>
      <c r="Z82" s="29" t="s">
        <v>41</v>
      </c>
      <c r="AA82" s="29"/>
    </row>
    <row r="83" spans="1:27" ht="12.75" customHeight="1">
      <c r="A83" s="2" t="s">
        <v>76</v>
      </c>
      <c r="B83" s="8">
        <v>5363</v>
      </c>
      <c r="C83" s="16">
        <v>5164</v>
      </c>
      <c r="D83" s="11">
        <v>5309</v>
      </c>
      <c r="E83" s="11">
        <v>5170</v>
      </c>
      <c r="F83" s="11">
        <v>5166</v>
      </c>
      <c r="G83" s="11">
        <v>5742</v>
      </c>
      <c r="H83" s="11">
        <v>5192</v>
      </c>
      <c r="I83" s="11">
        <v>6316</v>
      </c>
      <c r="J83" s="11">
        <v>5485</v>
      </c>
      <c r="K83" s="11">
        <v>6485</v>
      </c>
      <c r="L83" s="11">
        <v>5438</v>
      </c>
      <c r="M83" s="11">
        <v>5313</v>
      </c>
      <c r="N83" s="11">
        <v>5386</v>
      </c>
      <c r="O83" s="11">
        <v>5466</v>
      </c>
      <c r="P83" s="11">
        <v>5363</v>
      </c>
      <c r="Q83" s="11">
        <v>5533</v>
      </c>
      <c r="R83" s="11">
        <v>5569</v>
      </c>
      <c r="S83" s="11">
        <v>5858</v>
      </c>
      <c r="T83" s="43">
        <v>6107</v>
      </c>
      <c r="U83" s="11">
        <v>6280</v>
      </c>
      <c r="V83" s="11">
        <v>6407</v>
      </c>
      <c r="W83" s="11">
        <v>6466</v>
      </c>
      <c r="X83" s="11">
        <v>6515</v>
      </c>
      <c r="Y83" s="11">
        <v>6698</v>
      </c>
      <c r="Z83" s="11">
        <v>6864</v>
      </c>
      <c r="AA83" s="11">
        <v>6898</v>
      </c>
    </row>
    <row r="84" spans="1:27" ht="12.75" customHeight="1">
      <c r="A84" s="2" t="s">
        <v>77</v>
      </c>
      <c r="B84" s="8">
        <v>811</v>
      </c>
      <c r="C84" s="16">
        <v>833</v>
      </c>
      <c r="D84" s="11">
        <v>909</v>
      </c>
      <c r="E84" s="11">
        <v>936</v>
      </c>
      <c r="F84" s="11">
        <v>973</v>
      </c>
      <c r="G84" s="11">
        <v>1038</v>
      </c>
      <c r="H84" s="29" t="s">
        <v>40</v>
      </c>
      <c r="I84" s="11">
        <v>1475</v>
      </c>
      <c r="J84" s="11">
        <v>1850</v>
      </c>
      <c r="K84" s="11">
        <v>1912</v>
      </c>
      <c r="L84" s="11">
        <v>1944</v>
      </c>
      <c r="M84" s="11">
        <v>2044</v>
      </c>
      <c r="N84" s="11">
        <v>2106</v>
      </c>
      <c r="O84" s="11">
        <v>2073</v>
      </c>
      <c r="P84" s="11">
        <v>2151</v>
      </c>
      <c r="Q84" s="11">
        <v>2142</v>
      </c>
      <c r="R84" s="11">
        <v>2218</v>
      </c>
      <c r="S84" s="11">
        <v>2312</v>
      </c>
      <c r="T84" s="43">
        <v>2483</v>
      </c>
      <c r="U84" s="11">
        <v>2659</v>
      </c>
      <c r="V84" s="11">
        <v>3930</v>
      </c>
      <c r="W84" s="11">
        <v>2846</v>
      </c>
      <c r="X84" s="11">
        <v>2945</v>
      </c>
      <c r="Y84" s="11">
        <v>2989</v>
      </c>
      <c r="Z84" s="11">
        <v>2990</v>
      </c>
      <c r="AA84" s="11">
        <v>2996</v>
      </c>
    </row>
    <row r="85" spans="1:27" ht="12.75" customHeight="1">
      <c r="A85" s="2" t="s">
        <v>78</v>
      </c>
      <c r="B85" s="8">
        <v>694</v>
      </c>
      <c r="C85" s="16">
        <v>674</v>
      </c>
      <c r="D85" s="11">
        <v>657</v>
      </c>
      <c r="E85" s="11">
        <v>611</v>
      </c>
      <c r="F85" s="11">
        <v>614</v>
      </c>
      <c r="G85" s="11">
        <v>609</v>
      </c>
      <c r="H85" s="11">
        <v>651</v>
      </c>
      <c r="I85" s="11">
        <v>638</v>
      </c>
      <c r="J85" s="11">
        <v>691</v>
      </c>
      <c r="K85" s="11">
        <v>729</v>
      </c>
      <c r="L85" s="11">
        <v>699</v>
      </c>
      <c r="M85" s="11">
        <v>696</v>
      </c>
      <c r="N85" s="11">
        <v>681</v>
      </c>
      <c r="O85" s="11">
        <v>643</v>
      </c>
      <c r="P85" s="11">
        <v>593</v>
      </c>
      <c r="Q85" s="11">
        <v>652</v>
      </c>
      <c r="R85" s="11">
        <v>648</v>
      </c>
      <c r="S85" s="11">
        <v>642</v>
      </c>
      <c r="T85" s="43">
        <v>693</v>
      </c>
      <c r="U85" s="11">
        <v>657</v>
      </c>
      <c r="V85" s="11">
        <v>755</v>
      </c>
      <c r="W85" s="11">
        <v>775</v>
      </c>
      <c r="X85" s="11">
        <v>809</v>
      </c>
      <c r="Y85" s="11">
        <v>843</v>
      </c>
      <c r="Z85" s="11">
        <v>903</v>
      </c>
      <c r="AA85" s="11">
        <v>981</v>
      </c>
    </row>
    <row r="86" spans="1:27" ht="12.75" customHeight="1">
      <c r="A86" s="2" t="s">
        <v>79</v>
      </c>
      <c r="B86" s="8">
        <v>1534</v>
      </c>
      <c r="C86" s="16">
        <v>1393</v>
      </c>
      <c r="D86" s="11">
        <v>1517</v>
      </c>
      <c r="E86" s="11">
        <v>1626</v>
      </c>
      <c r="F86" s="11">
        <v>1626</v>
      </c>
      <c r="G86" s="11">
        <v>1653</v>
      </c>
      <c r="H86" s="11">
        <v>1372</v>
      </c>
      <c r="I86" s="11">
        <v>1607</v>
      </c>
      <c r="J86" s="11">
        <v>1570</v>
      </c>
      <c r="K86" s="11">
        <v>1644</v>
      </c>
      <c r="L86" s="11">
        <f>303+3+1035+135+15+42</f>
        <v>1533</v>
      </c>
      <c r="M86" s="11">
        <v>1527</v>
      </c>
      <c r="N86" s="11">
        <v>1469</v>
      </c>
      <c r="O86" s="11">
        <v>1434</v>
      </c>
      <c r="P86" s="11">
        <v>1324</v>
      </c>
      <c r="Q86" s="11">
        <v>1287</v>
      </c>
      <c r="R86" s="11">
        <v>1250</v>
      </c>
      <c r="S86" s="11">
        <v>1237</v>
      </c>
      <c r="T86" s="43">
        <v>1259</v>
      </c>
      <c r="U86" s="11">
        <v>1240</v>
      </c>
      <c r="V86" s="11">
        <v>1176</v>
      </c>
      <c r="W86" s="11">
        <v>1235</v>
      </c>
      <c r="X86" s="11">
        <v>1247</v>
      </c>
      <c r="Y86" s="11">
        <v>844</v>
      </c>
      <c r="Z86" s="11">
        <v>834</v>
      </c>
      <c r="AA86" s="11">
        <v>1157</v>
      </c>
    </row>
    <row r="87" spans="1:27" ht="12.75" customHeight="1">
      <c r="A87" s="2" t="s">
        <v>80</v>
      </c>
      <c r="B87" s="8">
        <v>803</v>
      </c>
      <c r="C87" s="16">
        <v>744</v>
      </c>
      <c r="D87" s="11">
        <v>742</v>
      </c>
      <c r="E87" s="11">
        <v>735</v>
      </c>
      <c r="F87" s="11">
        <v>704</v>
      </c>
      <c r="G87" s="11">
        <v>690</v>
      </c>
      <c r="H87" s="11">
        <v>695</v>
      </c>
      <c r="I87" s="11">
        <v>729</v>
      </c>
      <c r="J87" s="10">
        <v>715</v>
      </c>
      <c r="K87" s="11">
        <v>716</v>
      </c>
      <c r="L87" s="11">
        <v>701</v>
      </c>
      <c r="M87" s="11">
        <v>755</v>
      </c>
      <c r="N87" s="11">
        <v>718</v>
      </c>
      <c r="O87" s="11">
        <v>490</v>
      </c>
      <c r="P87" s="11">
        <v>695</v>
      </c>
      <c r="Q87" s="11">
        <v>590</v>
      </c>
      <c r="R87" s="11">
        <v>640</v>
      </c>
      <c r="S87" s="11">
        <v>619</v>
      </c>
      <c r="T87" s="43">
        <v>602</v>
      </c>
      <c r="U87" s="11">
        <v>651</v>
      </c>
      <c r="V87" s="11">
        <v>649</v>
      </c>
      <c r="W87" s="11">
        <v>868</v>
      </c>
      <c r="X87" s="11">
        <v>800</v>
      </c>
      <c r="Y87" s="11">
        <v>770</v>
      </c>
      <c r="Z87" s="11">
        <v>833</v>
      </c>
      <c r="AA87" s="11">
        <v>831</v>
      </c>
    </row>
    <row r="88" spans="1:27" ht="12.75" customHeight="1">
      <c r="A88" s="2" t="s">
        <v>34</v>
      </c>
      <c r="B88" s="8">
        <f aca="true" t="shared" si="3" ref="B88:AA88">SUM(B63:B87)</f>
        <v>30097</v>
      </c>
      <c r="C88" s="7">
        <f t="shared" si="3"/>
        <v>28851</v>
      </c>
      <c r="D88" s="8">
        <f t="shared" si="3"/>
        <v>29190</v>
      </c>
      <c r="E88" s="8">
        <f t="shared" si="3"/>
        <v>28957</v>
      </c>
      <c r="F88" s="8">
        <f t="shared" si="3"/>
        <v>28418</v>
      </c>
      <c r="G88" s="8">
        <f t="shared" si="3"/>
        <v>29566</v>
      </c>
      <c r="H88" s="8">
        <f t="shared" si="3"/>
        <v>29689</v>
      </c>
      <c r="I88" s="8">
        <f t="shared" si="3"/>
        <v>32268</v>
      </c>
      <c r="J88" s="8">
        <f t="shared" si="3"/>
        <v>31701</v>
      </c>
      <c r="K88" s="8">
        <f t="shared" si="3"/>
        <v>35138</v>
      </c>
      <c r="L88" s="8">
        <f t="shared" si="3"/>
        <v>35627</v>
      </c>
      <c r="M88" s="8">
        <f t="shared" si="3"/>
        <v>37501</v>
      </c>
      <c r="N88" s="8">
        <f t="shared" si="3"/>
        <v>33996</v>
      </c>
      <c r="O88" s="8">
        <f t="shared" si="3"/>
        <v>36069</v>
      </c>
      <c r="P88" s="8">
        <f t="shared" si="3"/>
        <v>35926</v>
      </c>
      <c r="Q88" s="8">
        <f t="shared" si="3"/>
        <v>36630</v>
      </c>
      <c r="R88" s="8">
        <f t="shared" si="3"/>
        <v>37988</v>
      </c>
      <c r="S88" s="8">
        <f t="shared" si="3"/>
        <v>38618</v>
      </c>
      <c r="T88" s="44">
        <f t="shared" si="3"/>
        <v>39976</v>
      </c>
      <c r="U88" s="8">
        <f t="shared" si="3"/>
        <v>40328</v>
      </c>
      <c r="V88" s="8">
        <f t="shared" si="3"/>
        <v>42752</v>
      </c>
      <c r="W88" s="8">
        <f t="shared" si="3"/>
        <v>42175</v>
      </c>
      <c r="X88" s="8">
        <f t="shared" si="3"/>
        <v>43279</v>
      </c>
      <c r="Y88" s="8">
        <f t="shared" si="3"/>
        <v>44661</v>
      </c>
      <c r="Z88" s="8">
        <f t="shared" si="3"/>
        <v>46219</v>
      </c>
      <c r="AA88" s="8">
        <f t="shared" si="3"/>
        <v>46538</v>
      </c>
    </row>
    <row r="89" spans="2:27" ht="12.75" customHeight="1">
      <c r="B89" s="6"/>
      <c r="C89" s="17"/>
      <c r="K89" s="11"/>
      <c r="L89" s="11"/>
      <c r="M89" s="11"/>
      <c r="N89" s="11"/>
      <c r="O89" s="11"/>
      <c r="P89" s="11"/>
      <c r="Q89" s="11"/>
      <c r="R89" s="11"/>
      <c r="S89" s="11"/>
      <c r="T89" s="43"/>
      <c r="U89" s="11"/>
      <c r="Y89" s="11"/>
      <c r="Z89" s="11"/>
      <c r="AA89" s="11"/>
    </row>
    <row r="90" spans="1:27" ht="45">
      <c r="A90" s="9" t="s">
        <v>81</v>
      </c>
      <c r="B90" s="6"/>
      <c r="C90" s="17"/>
      <c r="K90" s="11"/>
      <c r="L90" s="11"/>
      <c r="M90" s="11"/>
      <c r="N90" s="11"/>
      <c r="O90" s="11"/>
      <c r="P90" s="11"/>
      <c r="Q90" s="11"/>
      <c r="R90" s="11"/>
      <c r="S90" s="11"/>
      <c r="T90" s="43"/>
      <c r="U90" s="11"/>
      <c r="Y90" s="11"/>
      <c r="Z90" s="11"/>
      <c r="AA90" s="11"/>
    </row>
    <row r="91" spans="1:27" ht="12.75" customHeight="1">
      <c r="A91" s="9"/>
      <c r="B91" s="6"/>
      <c r="C91" s="17"/>
      <c r="K91" s="11"/>
      <c r="L91" s="11"/>
      <c r="M91" s="11"/>
      <c r="N91" s="11"/>
      <c r="O91" s="11"/>
      <c r="P91" s="11"/>
      <c r="Q91" s="11"/>
      <c r="R91" s="11"/>
      <c r="S91" s="11"/>
      <c r="T91" s="43"/>
      <c r="U91" s="11"/>
      <c r="Y91" s="11"/>
      <c r="Z91" s="11"/>
      <c r="AA91" s="11"/>
    </row>
    <row r="92" spans="1:27" ht="12.75" customHeight="1">
      <c r="A92" s="2" t="s">
        <v>82</v>
      </c>
      <c r="B92" s="32" t="s">
        <v>40</v>
      </c>
      <c r="C92" s="26" t="s">
        <v>40</v>
      </c>
      <c r="D92" s="11">
        <v>377</v>
      </c>
      <c r="E92" s="11">
        <v>352</v>
      </c>
      <c r="F92" s="11">
        <v>359</v>
      </c>
      <c r="G92" s="11">
        <v>346</v>
      </c>
      <c r="H92" s="29" t="s">
        <v>40</v>
      </c>
      <c r="I92" s="11">
        <v>363</v>
      </c>
      <c r="J92" s="11">
        <v>359</v>
      </c>
      <c r="K92" s="11">
        <v>360</v>
      </c>
      <c r="L92" s="11">
        <v>375</v>
      </c>
      <c r="M92" s="11">
        <v>433</v>
      </c>
      <c r="N92" s="11">
        <v>392</v>
      </c>
      <c r="O92" s="11">
        <v>363</v>
      </c>
      <c r="P92" s="11">
        <v>328</v>
      </c>
      <c r="Q92" s="11">
        <v>305</v>
      </c>
      <c r="R92" s="11">
        <v>326</v>
      </c>
      <c r="S92" s="11">
        <v>283</v>
      </c>
      <c r="T92" s="43">
        <v>295</v>
      </c>
      <c r="U92" s="11">
        <v>316</v>
      </c>
      <c r="V92" s="20">
        <v>330</v>
      </c>
      <c r="W92" s="20">
        <v>315</v>
      </c>
      <c r="X92" s="10">
        <v>305</v>
      </c>
      <c r="Y92" s="11">
        <v>287</v>
      </c>
      <c r="Z92" s="11">
        <v>327</v>
      </c>
      <c r="AA92" s="11">
        <v>334</v>
      </c>
    </row>
    <row r="93" spans="1:27" ht="12.75" customHeight="1" hidden="1">
      <c r="A93" s="2" t="s">
        <v>83</v>
      </c>
      <c r="B93" s="8">
        <v>149</v>
      </c>
      <c r="C93" s="16">
        <v>145</v>
      </c>
      <c r="D93" s="11">
        <v>98</v>
      </c>
      <c r="E93" s="11">
        <v>88</v>
      </c>
      <c r="F93" s="11">
        <v>140</v>
      </c>
      <c r="G93" s="11">
        <v>177</v>
      </c>
      <c r="H93" s="11">
        <v>170</v>
      </c>
      <c r="I93" s="11">
        <v>200</v>
      </c>
      <c r="J93" s="11">
        <v>237</v>
      </c>
      <c r="K93" s="11">
        <v>197</v>
      </c>
      <c r="L93" s="11">
        <v>191</v>
      </c>
      <c r="M93" s="11">
        <v>210</v>
      </c>
      <c r="N93" s="11">
        <v>160</v>
      </c>
      <c r="O93" s="11">
        <v>226</v>
      </c>
      <c r="P93" s="29" t="s">
        <v>40</v>
      </c>
      <c r="Q93" s="29" t="s">
        <v>40</v>
      </c>
      <c r="R93" s="11">
        <v>332</v>
      </c>
      <c r="S93" s="11">
        <v>243</v>
      </c>
      <c r="T93" s="49" t="s">
        <v>40</v>
      </c>
      <c r="U93" s="28" t="s">
        <v>84</v>
      </c>
      <c r="V93" s="28" t="s">
        <v>84</v>
      </c>
      <c r="W93" s="28" t="s">
        <v>84</v>
      </c>
      <c r="X93" s="28" t="s">
        <v>84</v>
      </c>
      <c r="Y93" s="29" t="s">
        <v>84</v>
      </c>
      <c r="Z93" s="29" t="s">
        <v>84</v>
      </c>
      <c r="AA93" s="29"/>
    </row>
    <row r="94" spans="1:27" ht="12.75" customHeight="1" hidden="1">
      <c r="A94" s="2" t="s">
        <v>85</v>
      </c>
      <c r="B94" s="32" t="s">
        <v>41</v>
      </c>
      <c r="C94" s="26" t="s">
        <v>41</v>
      </c>
      <c r="D94" s="29" t="s">
        <v>41</v>
      </c>
      <c r="E94" s="29" t="s">
        <v>41</v>
      </c>
      <c r="F94" s="29" t="s">
        <v>41</v>
      </c>
      <c r="G94" s="29" t="s">
        <v>41</v>
      </c>
      <c r="H94" s="29" t="s">
        <v>41</v>
      </c>
      <c r="I94" s="29" t="s">
        <v>41</v>
      </c>
      <c r="J94" s="29" t="s">
        <v>41</v>
      </c>
      <c r="K94" s="29" t="s">
        <v>41</v>
      </c>
      <c r="L94" s="29" t="s">
        <v>41</v>
      </c>
      <c r="M94" s="29" t="s">
        <v>41</v>
      </c>
      <c r="N94" s="29" t="s">
        <v>41</v>
      </c>
      <c r="O94" s="11">
        <v>352</v>
      </c>
      <c r="P94" s="29" t="s">
        <v>41</v>
      </c>
      <c r="Q94" s="29" t="s">
        <v>41</v>
      </c>
      <c r="R94" s="29" t="s">
        <v>41</v>
      </c>
      <c r="S94" s="29" t="s">
        <v>41</v>
      </c>
      <c r="T94" s="46" t="s">
        <v>41</v>
      </c>
      <c r="U94" s="29" t="s">
        <v>41</v>
      </c>
      <c r="V94" s="29" t="s">
        <v>41</v>
      </c>
      <c r="W94" s="29" t="s">
        <v>41</v>
      </c>
      <c r="X94" s="29" t="s">
        <v>41</v>
      </c>
      <c r="Y94" s="29" t="s">
        <v>41</v>
      </c>
      <c r="Z94" s="29" t="s">
        <v>41</v>
      </c>
      <c r="AA94" s="29"/>
    </row>
    <row r="95" spans="1:27" ht="12.75" customHeight="1" hidden="1">
      <c r="A95" s="2" t="s">
        <v>86</v>
      </c>
      <c r="B95" s="8">
        <v>340</v>
      </c>
      <c r="C95" s="16">
        <v>316</v>
      </c>
      <c r="D95" s="11">
        <v>309</v>
      </c>
      <c r="E95" s="11">
        <v>281</v>
      </c>
      <c r="F95" s="11">
        <v>239</v>
      </c>
      <c r="G95" s="11">
        <v>204</v>
      </c>
      <c r="H95" s="11">
        <v>87</v>
      </c>
      <c r="I95" s="29" t="s">
        <v>41</v>
      </c>
      <c r="J95" s="29" t="s">
        <v>41</v>
      </c>
      <c r="K95" s="29" t="s">
        <v>41</v>
      </c>
      <c r="L95" s="29" t="s">
        <v>41</v>
      </c>
      <c r="M95" s="29" t="s">
        <v>41</v>
      </c>
      <c r="N95" s="29" t="s">
        <v>41</v>
      </c>
      <c r="O95" s="29" t="s">
        <v>41</v>
      </c>
      <c r="P95" s="29" t="s">
        <v>41</v>
      </c>
      <c r="Q95" s="29" t="s">
        <v>41</v>
      </c>
      <c r="R95" s="29" t="s">
        <v>41</v>
      </c>
      <c r="S95" s="29" t="s">
        <v>41</v>
      </c>
      <c r="T95" s="46" t="s">
        <v>41</v>
      </c>
      <c r="U95" s="29" t="s">
        <v>41</v>
      </c>
      <c r="V95" s="29" t="s">
        <v>41</v>
      </c>
      <c r="W95" s="29" t="s">
        <v>41</v>
      </c>
      <c r="X95" s="29" t="s">
        <v>41</v>
      </c>
      <c r="Y95" s="29" t="s">
        <v>41</v>
      </c>
      <c r="Z95" s="29" t="s">
        <v>41</v>
      </c>
      <c r="AA95" s="29"/>
    </row>
    <row r="96" spans="1:27" ht="12.75" customHeight="1" hidden="1">
      <c r="A96" s="2" t="s">
        <v>87</v>
      </c>
      <c r="B96" s="8">
        <v>106</v>
      </c>
      <c r="C96" s="16">
        <v>100</v>
      </c>
      <c r="D96" s="11">
        <v>113</v>
      </c>
      <c r="E96" s="11">
        <v>84</v>
      </c>
      <c r="F96" s="11">
        <v>49</v>
      </c>
      <c r="G96" s="29" t="s">
        <v>41</v>
      </c>
      <c r="H96" s="29" t="s">
        <v>41</v>
      </c>
      <c r="I96" s="29" t="s">
        <v>41</v>
      </c>
      <c r="J96" s="29" t="s">
        <v>41</v>
      </c>
      <c r="K96" s="29" t="s">
        <v>41</v>
      </c>
      <c r="L96" s="29" t="s">
        <v>41</v>
      </c>
      <c r="M96" s="29" t="s">
        <v>41</v>
      </c>
      <c r="N96" s="29" t="s">
        <v>41</v>
      </c>
      <c r="O96" s="29" t="s">
        <v>41</v>
      </c>
      <c r="P96" s="29" t="s">
        <v>41</v>
      </c>
      <c r="Q96" s="29" t="s">
        <v>41</v>
      </c>
      <c r="R96" s="29" t="s">
        <v>41</v>
      </c>
      <c r="S96" s="29" t="s">
        <v>41</v>
      </c>
      <c r="T96" s="46" t="s">
        <v>41</v>
      </c>
      <c r="U96" s="29" t="s">
        <v>41</v>
      </c>
      <c r="V96" s="29" t="s">
        <v>41</v>
      </c>
      <c r="W96" s="29" t="s">
        <v>41</v>
      </c>
      <c r="X96" s="29" t="s">
        <v>41</v>
      </c>
      <c r="Y96" s="29" t="s">
        <v>41</v>
      </c>
      <c r="Z96" s="29" t="s">
        <v>41</v>
      </c>
      <c r="AA96" s="29"/>
    </row>
    <row r="97" spans="1:27" ht="12.75" customHeight="1">
      <c r="A97" s="1" t="s">
        <v>88</v>
      </c>
      <c r="B97" s="8">
        <v>153</v>
      </c>
      <c r="C97" s="16">
        <v>175</v>
      </c>
      <c r="D97" s="11">
        <v>121</v>
      </c>
      <c r="E97" s="11">
        <v>143</v>
      </c>
      <c r="F97" s="11">
        <v>134</v>
      </c>
      <c r="G97" s="11">
        <v>121</v>
      </c>
      <c r="H97" s="11">
        <v>173</v>
      </c>
      <c r="I97" s="11">
        <v>280</v>
      </c>
      <c r="J97" s="11">
        <v>173</v>
      </c>
      <c r="K97" s="11">
        <v>172</v>
      </c>
      <c r="L97" s="11">
        <v>188</v>
      </c>
      <c r="M97" s="11">
        <v>176</v>
      </c>
      <c r="N97" s="11">
        <v>187</v>
      </c>
      <c r="O97" s="11">
        <v>173</v>
      </c>
      <c r="P97" s="11">
        <v>218</v>
      </c>
      <c r="Q97" s="11">
        <v>106</v>
      </c>
      <c r="R97" s="11">
        <v>143</v>
      </c>
      <c r="S97" s="11">
        <v>145</v>
      </c>
      <c r="T97" s="43">
        <v>150</v>
      </c>
      <c r="U97" s="27">
        <v>153</v>
      </c>
      <c r="V97" s="20">
        <v>161</v>
      </c>
      <c r="W97" s="20">
        <v>146</v>
      </c>
      <c r="X97" s="10">
        <v>266</v>
      </c>
      <c r="Y97" s="11">
        <v>341</v>
      </c>
      <c r="Z97" s="11">
        <v>191</v>
      </c>
      <c r="AA97" s="11">
        <v>183</v>
      </c>
    </row>
    <row r="98" spans="1:27" ht="12.75" customHeight="1">
      <c r="A98" s="2" t="s">
        <v>34</v>
      </c>
      <c r="B98" s="8">
        <v>748</v>
      </c>
      <c r="C98" s="16">
        <v>736</v>
      </c>
      <c r="D98" s="11">
        <v>1018</v>
      </c>
      <c r="E98" s="11">
        <v>948</v>
      </c>
      <c r="F98" s="11">
        <v>921</v>
      </c>
      <c r="G98" s="11">
        <v>848</v>
      </c>
      <c r="H98" s="11">
        <v>430</v>
      </c>
      <c r="I98" s="11">
        <v>843</v>
      </c>
      <c r="J98" s="11">
        <f aca="true" t="shared" si="4" ref="J98:AA98">SUM(J92:J97)</f>
        <v>769</v>
      </c>
      <c r="K98" s="11">
        <f t="shared" si="4"/>
        <v>729</v>
      </c>
      <c r="L98" s="11">
        <f t="shared" si="4"/>
        <v>754</v>
      </c>
      <c r="M98" s="11">
        <f t="shared" si="4"/>
        <v>819</v>
      </c>
      <c r="N98" s="11">
        <f t="shared" si="4"/>
        <v>739</v>
      </c>
      <c r="O98" s="11">
        <f t="shared" si="4"/>
        <v>1114</v>
      </c>
      <c r="P98" s="11">
        <f t="shared" si="4"/>
        <v>546</v>
      </c>
      <c r="Q98" s="11">
        <f t="shared" si="4"/>
        <v>411</v>
      </c>
      <c r="R98" s="11">
        <f t="shared" si="4"/>
        <v>801</v>
      </c>
      <c r="S98" s="11">
        <f t="shared" si="4"/>
        <v>671</v>
      </c>
      <c r="T98" s="43">
        <f t="shared" si="4"/>
        <v>445</v>
      </c>
      <c r="U98" s="11">
        <f t="shared" si="4"/>
        <v>469</v>
      </c>
      <c r="V98" s="11">
        <f t="shared" si="4"/>
        <v>491</v>
      </c>
      <c r="W98" s="11">
        <f t="shared" si="4"/>
        <v>461</v>
      </c>
      <c r="X98" s="11">
        <f t="shared" si="4"/>
        <v>571</v>
      </c>
      <c r="Y98" s="11">
        <f t="shared" si="4"/>
        <v>628</v>
      </c>
      <c r="Z98" s="11">
        <f t="shared" si="4"/>
        <v>518</v>
      </c>
      <c r="AA98" s="11">
        <f t="shared" si="4"/>
        <v>517</v>
      </c>
    </row>
    <row r="99" spans="2:27" ht="12.75" customHeight="1">
      <c r="B99" s="6"/>
      <c r="C99" s="17"/>
      <c r="K99" s="11"/>
      <c r="L99" s="11"/>
      <c r="M99" s="11"/>
      <c r="T99" s="42"/>
      <c r="U99" s="11"/>
      <c r="V99" s="11"/>
      <c r="W99" s="11"/>
      <c r="X99" s="11"/>
      <c r="Y99" s="11"/>
      <c r="Z99" s="11"/>
      <c r="AA99" s="11"/>
    </row>
    <row r="100" spans="1:27" ht="19.5" customHeight="1">
      <c r="A100" s="30" t="s">
        <v>89</v>
      </c>
      <c r="B100" s="8">
        <f aca="true" t="shared" si="5" ref="B100:V100">SUM(B88+B98)</f>
        <v>30845</v>
      </c>
      <c r="C100" s="7">
        <f t="shared" si="5"/>
        <v>29587</v>
      </c>
      <c r="D100" s="8">
        <f t="shared" si="5"/>
        <v>30208</v>
      </c>
      <c r="E100" s="8">
        <f t="shared" si="5"/>
        <v>29905</v>
      </c>
      <c r="F100" s="8">
        <f t="shared" si="5"/>
        <v>29339</v>
      </c>
      <c r="G100" s="8">
        <f t="shared" si="5"/>
        <v>30414</v>
      </c>
      <c r="H100" s="8">
        <f t="shared" si="5"/>
        <v>30119</v>
      </c>
      <c r="I100" s="8">
        <f t="shared" si="5"/>
        <v>33111</v>
      </c>
      <c r="J100" s="8">
        <f t="shared" si="5"/>
        <v>32470</v>
      </c>
      <c r="K100" s="8">
        <f t="shared" si="5"/>
        <v>35867</v>
      </c>
      <c r="L100" s="8">
        <f t="shared" si="5"/>
        <v>36381</v>
      </c>
      <c r="M100" s="8">
        <f t="shared" si="5"/>
        <v>38320</v>
      </c>
      <c r="N100" s="8">
        <f t="shared" si="5"/>
        <v>34735</v>
      </c>
      <c r="O100" s="8">
        <f t="shared" si="5"/>
        <v>37183</v>
      </c>
      <c r="P100" s="8">
        <f t="shared" si="5"/>
        <v>36472</v>
      </c>
      <c r="Q100" s="8">
        <f t="shared" si="5"/>
        <v>37041</v>
      </c>
      <c r="R100" s="8">
        <f t="shared" si="5"/>
        <v>38789</v>
      </c>
      <c r="S100" s="8">
        <f t="shared" si="5"/>
        <v>39289</v>
      </c>
      <c r="T100" s="44">
        <f t="shared" si="5"/>
        <v>40421</v>
      </c>
      <c r="U100" s="8">
        <f t="shared" si="5"/>
        <v>40797</v>
      </c>
      <c r="V100" s="8">
        <f t="shared" si="5"/>
        <v>43243</v>
      </c>
      <c r="W100" s="8">
        <f>SUM(W88+W98)</f>
        <v>42636</v>
      </c>
      <c r="X100" s="8">
        <f>SUM(X88+X98)</f>
        <v>43850</v>
      </c>
      <c r="Y100" s="8">
        <f>SUM(Y88+Y98)</f>
        <v>45289</v>
      </c>
      <c r="Z100" s="8">
        <f>SUM(Z88+Z98)</f>
        <v>46737</v>
      </c>
      <c r="AA100" s="8">
        <f>SUM(AA88+AA98)</f>
        <v>47055</v>
      </c>
    </row>
    <row r="101" spans="2:20" ht="12.75" customHeight="1">
      <c r="B101" s="6"/>
      <c r="C101" s="17"/>
      <c r="K101" s="11"/>
      <c r="L101" s="11"/>
      <c r="M101" s="11"/>
      <c r="T101" s="42"/>
    </row>
    <row r="102" spans="1:27" ht="12.75" customHeight="1" thickBot="1">
      <c r="A102" s="6" t="s">
        <v>90</v>
      </c>
      <c r="B102" s="8">
        <f aca="true" t="shared" si="6" ref="B102:W102">SUM(B49+B100)</f>
        <v>143938</v>
      </c>
      <c r="C102" s="7">
        <f t="shared" si="6"/>
        <v>144319</v>
      </c>
      <c r="D102" s="8">
        <f t="shared" si="6"/>
        <v>145184</v>
      </c>
      <c r="E102" s="8">
        <f t="shared" si="6"/>
        <v>139075</v>
      </c>
      <c r="F102" s="8">
        <f t="shared" si="6"/>
        <v>135971</v>
      </c>
      <c r="G102" s="8">
        <f t="shared" si="6"/>
        <v>137471</v>
      </c>
      <c r="H102" s="8">
        <f t="shared" si="6"/>
        <v>139071</v>
      </c>
      <c r="I102" s="8">
        <f t="shared" si="6"/>
        <v>146952</v>
      </c>
      <c r="J102" s="8">
        <f t="shared" si="6"/>
        <v>153040</v>
      </c>
      <c r="K102" s="8">
        <f t="shared" si="6"/>
        <v>160353</v>
      </c>
      <c r="L102" s="8">
        <f t="shared" si="6"/>
        <v>163312</v>
      </c>
      <c r="M102" s="8">
        <f t="shared" si="6"/>
        <v>163953</v>
      </c>
      <c r="N102" s="8">
        <f t="shared" si="6"/>
        <v>156261</v>
      </c>
      <c r="O102" s="8">
        <f t="shared" si="6"/>
        <v>154721</v>
      </c>
      <c r="P102" s="8">
        <f t="shared" si="6"/>
        <v>152232</v>
      </c>
      <c r="Q102" s="8">
        <f t="shared" si="6"/>
        <v>153784</v>
      </c>
      <c r="R102" s="8">
        <f t="shared" si="6"/>
        <v>156261</v>
      </c>
      <c r="S102" s="8">
        <f t="shared" si="6"/>
        <v>159080</v>
      </c>
      <c r="T102" s="50">
        <f t="shared" si="6"/>
        <v>162251</v>
      </c>
      <c r="U102" s="8">
        <f t="shared" si="6"/>
        <v>162862</v>
      </c>
      <c r="V102" s="8">
        <f t="shared" si="6"/>
        <v>168915</v>
      </c>
      <c r="W102" s="8">
        <f t="shared" si="6"/>
        <v>171443</v>
      </c>
      <c r="X102" s="34">
        <f>SUM(X49+X100)</f>
        <v>176673</v>
      </c>
      <c r="Y102" s="34">
        <f>SUM(Y49+Y100)</f>
        <v>179231</v>
      </c>
      <c r="Z102" s="34">
        <f>SUM(Z49+Z100)</f>
        <v>182234</v>
      </c>
      <c r="AA102" s="34">
        <f>SUM(AA49+AA100)</f>
        <v>181956</v>
      </c>
    </row>
    <row r="103" spans="1:23" ht="12.75" customHeight="1" thickTop="1">
      <c r="A103" s="3" t="s">
        <v>53</v>
      </c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5"/>
      <c r="P103" s="15"/>
      <c r="Q103" s="15"/>
      <c r="R103" s="15"/>
      <c r="S103" s="15"/>
      <c r="T103" s="15"/>
      <c r="U103" s="12"/>
      <c r="V103" s="12"/>
      <c r="W103" s="12"/>
    </row>
    <row r="104" spans="1:20" ht="12.75" customHeight="1">
      <c r="A104" s="1" t="s">
        <v>91</v>
      </c>
      <c r="O104" s="11"/>
      <c r="P104" s="11"/>
      <c r="Q104" s="11"/>
      <c r="R104" s="11"/>
      <c r="S104" s="11"/>
      <c r="T104" s="11"/>
    </row>
    <row r="105" spans="1:20" ht="12.75" customHeight="1">
      <c r="A105" s="1" t="s">
        <v>54</v>
      </c>
      <c r="O105" s="11"/>
      <c r="P105" s="11"/>
      <c r="Q105" s="11"/>
      <c r="R105" s="11"/>
      <c r="S105" s="11"/>
      <c r="T105" s="11"/>
    </row>
    <row r="106" spans="1:20" ht="12.75" customHeight="1">
      <c r="A106" s="1" t="s">
        <v>55</v>
      </c>
      <c r="O106" s="11"/>
      <c r="P106" s="11"/>
      <c r="Q106" s="11"/>
      <c r="R106" s="11"/>
      <c r="S106" s="11"/>
      <c r="T106" s="11"/>
    </row>
    <row r="107" spans="15:20" ht="12.75" customHeight="1">
      <c r="O107" s="11"/>
      <c r="P107" s="11"/>
      <c r="Q107" s="11"/>
      <c r="R107" s="11"/>
      <c r="S107" s="11"/>
      <c r="T107" s="11"/>
    </row>
    <row r="108" spans="15:20" ht="12.75" customHeight="1">
      <c r="O108" s="11"/>
      <c r="P108" s="11"/>
      <c r="Q108" s="11"/>
      <c r="R108" s="11"/>
      <c r="S108" s="11"/>
      <c r="T108" s="11"/>
    </row>
    <row r="109" spans="15:20" ht="12.75" customHeight="1">
      <c r="O109" s="11"/>
      <c r="P109" s="11"/>
      <c r="Q109" s="11"/>
      <c r="R109" s="11"/>
      <c r="S109" s="11"/>
      <c r="T109" s="11"/>
    </row>
    <row r="110" spans="15:20" ht="12.75" customHeight="1">
      <c r="O110" s="11"/>
      <c r="P110" s="11"/>
      <c r="Q110" s="11"/>
      <c r="R110" s="11"/>
      <c r="S110" s="11"/>
      <c r="T110" s="11"/>
    </row>
    <row r="111" spans="15:20" ht="12.75" customHeight="1">
      <c r="O111" s="11"/>
      <c r="P111" s="11"/>
      <c r="Q111" s="11"/>
      <c r="R111" s="11"/>
      <c r="S111" s="11"/>
      <c r="T111" s="11"/>
    </row>
    <row r="112" spans="15:20" ht="12.75" customHeight="1">
      <c r="O112" s="11"/>
      <c r="P112" s="11"/>
      <c r="Q112" s="11"/>
      <c r="R112" s="11"/>
      <c r="S112" s="11"/>
      <c r="T112" s="11"/>
    </row>
    <row r="113" spans="15:20" ht="12.75" customHeight="1">
      <c r="O113" s="11"/>
      <c r="P113" s="11"/>
      <c r="Q113" s="11"/>
      <c r="R113" s="11"/>
      <c r="S113" s="11"/>
      <c r="T113" s="11"/>
    </row>
    <row r="114" spans="15:20" ht="12.75" customHeight="1">
      <c r="O114" s="11"/>
      <c r="P114" s="11"/>
      <c r="Q114" s="11"/>
      <c r="R114" s="11"/>
      <c r="S114" s="11"/>
      <c r="T114" s="11"/>
    </row>
    <row r="115" spans="15:20" ht="12.75" customHeight="1">
      <c r="O115" s="11"/>
      <c r="P115" s="11"/>
      <c r="Q115" s="11"/>
      <c r="R115" s="11"/>
      <c r="S115" s="11"/>
      <c r="T115" s="11"/>
    </row>
    <row r="116" spans="15:20" ht="12.75" customHeight="1">
      <c r="O116" s="11"/>
      <c r="P116" s="11"/>
      <c r="Q116" s="11"/>
      <c r="R116" s="11"/>
      <c r="S116" s="11"/>
      <c r="T116" s="11"/>
    </row>
    <row r="117" spans="15:20" ht="12.75" customHeight="1">
      <c r="O117" s="11"/>
      <c r="P117" s="11"/>
      <c r="Q117" s="11"/>
      <c r="R117" s="11"/>
      <c r="S117" s="11"/>
      <c r="T117" s="11"/>
    </row>
    <row r="118" spans="15:20" ht="12.75" customHeight="1">
      <c r="O118" s="11"/>
      <c r="P118" s="11"/>
      <c r="Q118" s="11"/>
      <c r="R118" s="11"/>
      <c r="S118" s="11"/>
      <c r="T118" s="11"/>
    </row>
    <row r="119" spans="15:20" ht="12.75" customHeight="1">
      <c r="O119" s="11"/>
      <c r="P119" s="11"/>
      <c r="Q119" s="11"/>
      <c r="R119" s="11"/>
      <c r="S119" s="11"/>
      <c r="T119" s="11"/>
    </row>
    <row r="120" spans="15:20" ht="12.75" customHeight="1">
      <c r="O120" s="11"/>
      <c r="P120" s="11"/>
      <c r="Q120" s="11"/>
      <c r="R120" s="11"/>
      <c r="S120" s="11"/>
      <c r="T120" s="11"/>
    </row>
    <row r="121" spans="15:20" ht="12.75" customHeight="1">
      <c r="O121" s="11"/>
      <c r="P121" s="11"/>
      <c r="Q121" s="11"/>
      <c r="R121" s="11"/>
      <c r="S121" s="11"/>
      <c r="T121" s="11"/>
    </row>
    <row r="122" spans="15:20" ht="12.75" customHeight="1">
      <c r="O122" s="11"/>
      <c r="P122" s="11"/>
      <c r="Q122" s="11"/>
      <c r="R122" s="11"/>
      <c r="S122" s="11"/>
      <c r="T122" s="11"/>
    </row>
    <row r="123" spans="15:20" ht="12.75" customHeight="1">
      <c r="O123" s="11"/>
      <c r="P123" s="11"/>
      <c r="Q123" s="11"/>
      <c r="R123" s="11"/>
      <c r="S123" s="11"/>
      <c r="T123" s="11"/>
    </row>
    <row r="124" spans="15:20" ht="12.75" customHeight="1">
      <c r="O124" s="11"/>
      <c r="P124" s="11"/>
      <c r="Q124" s="11"/>
      <c r="R124" s="11"/>
      <c r="S124" s="11"/>
      <c r="T124" s="11"/>
    </row>
    <row r="125" spans="15:20" ht="12.75" customHeight="1">
      <c r="O125" s="11"/>
      <c r="P125" s="11"/>
      <c r="Q125" s="11"/>
      <c r="R125" s="11"/>
      <c r="S125" s="11"/>
      <c r="T125" s="11"/>
    </row>
    <row r="126" spans="15:20" ht="12.75" customHeight="1">
      <c r="O126" s="11"/>
      <c r="P126" s="11"/>
      <c r="Q126" s="11"/>
      <c r="R126" s="11"/>
      <c r="S126" s="11"/>
      <c r="T126" s="11"/>
    </row>
    <row r="127" spans="15:20" ht="12.75" customHeight="1">
      <c r="O127" s="11"/>
      <c r="P127" s="11"/>
      <c r="Q127" s="11"/>
      <c r="R127" s="11"/>
      <c r="S127" s="11"/>
      <c r="T127" s="11"/>
    </row>
    <row r="128" spans="15:20" ht="12.75" customHeight="1">
      <c r="O128" s="11"/>
      <c r="P128" s="11"/>
      <c r="Q128" s="11"/>
      <c r="R128" s="11"/>
      <c r="S128" s="11"/>
      <c r="T128" s="11"/>
    </row>
    <row r="129" spans="15:20" ht="12.75" customHeight="1">
      <c r="O129" s="11"/>
      <c r="P129" s="11"/>
      <c r="Q129" s="11"/>
      <c r="R129" s="11"/>
      <c r="S129" s="11"/>
      <c r="T129" s="11"/>
    </row>
    <row r="130" spans="15:20" ht="12.75" customHeight="1">
      <c r="O130" s="11"/>
      <c r="P130" s="11"/>
      <c r="Q130" s="11"/>
      <c r="R130" s="11"/>
      <c r="S130" s="11"/>
      <c r="T130" s="11"/>
    </row>
    <row r="131" spans="15:20" ht="12.75" customHeight="1">
      <c r="O131" s="11"/>
      <c r="P131" s="11"/>
      <c r="Q131" s="11"/>
      <c r="R131" s="11"/>
      <c r="S131" s="11"/>
      <c r="T131" s="11"/>
    </row>
    <row r="132" spans="15:20" ht="12.75" customHeight="1">
      <c r="O132" s="11"/>
      <c r="P132" s="11"/>
      <c r="Q132" s="11"/>
      <c r="R132" s="11"/>
      <c r="S132" s="11"/>
      <c r="T132" s="11"/>
    </row>
    <row r="133" spans="15:20" ht="12.75" customHeight="1">
      <c r="O133" s="11"/>
      <c r="P133" s="11"/>
      <c r="Q133" s="11"/>
      <c r="R133" s="11"/>
      <c r="S133" s="11"/>
      <c r="T133" s="11"/>
    </row>
    <row r="134" spans="15:20" ht="12.75" customHeight="1">
      <c r="O134" s="11"/>
      <c r="P134" s="11"/>
      <c r="Q134" s="11"/>
      <c r="R134" s="11"/>
      <c r="S134" s="11"/>
      <c r="T134" s="11"/>
    </row>
    <row r="135" spans="15:20" ht="12.75" customHeight="1">
      <c r="O135" s="11"/>
      <c r="P135" s="11"/>
      <c r="Q135" s="11"/>
      <c r="R135" s="11"/>
      <c r="S135" s="11"/>
      <c r="T135" s="11"/>
    </row>
    <row r="136" spans="15:20" ht="12.75" customHeight="1">
      <c r="O136" s="11"/>
      <c r="P136" s="11"/>
      <c r="Q136" s="11"/>
      <c r="R136" s="11"/>
      <c r="S136" s="11"/>
      <c r="T136" s="11"/>
    </row>
    <row r="137" spans="15:20" ht="12.75" customHeight="1">
      <c r="O137" s="11"/>
      <c r="P137" s="11"/>
      <c r="Q137" s="11"/>
      <c r="R137" s="11"/>
      <c r="S137" s="11"/>
      <c r="T137" s="11"/>
    </row>
    <row r="138" spans="15:20" ht="12.75" customHeight="1">
      <c r="O138" s="11"/>
      <c r="P138" s="11"/>
      <c r="Q138" s="11"/>
      <c r="R138" s="11"/>
      <c r="S138" s="11"/>
      <c r="T138" s="11"/>
    </row>
    <row r="139" spans="15:20" ht="12.75" customHeight="1">
      <c r="O139" s="11"/>
      <c r="P139" s="11"/>
      <c r="Q139" s="11"/>
      <c r="R139" s="11"/>
      <c r="S139" s="11"/>
      <c r="T139" s="11"/>
    </row>
    <row r="140" spans="15:20" ht="12.75" customHeight="1">
      <c r="O140" s="11"/>
      <c r="P140" s="11"/>
      <c r="Q140" s="11"/>
      <c r="R140" s="11"/>
      <c r="S140" s="11"/>
      <c r="T140" s="11"/>
    </row>
    <row r="141" spans="15:20" ht="12.75" customHeight="1">
      <c r="O141" s="11"/>
      <c r="P141" s="11"/>
      <c r="Q141" s="11"/>
      <c r="R141" s="11"/>
      <c r="S141" s="11"/>
      <c r="T141" s="11"/>
    </row>
    <row r="142" spans="15:20" ht="12.75" customHeight="1">
      <c r="O142" s="11"/>
      <c r="P142" s="11"/>
      <c r="Q142" s="11"/>
      <c r="R142" s="11"/>
      <c r="S142" s="11"/>
      <c r="T142" s="11"/>
    </row>
    <row r="143" spans="15:20" ht="12.75" customHeight="1">
      <c r="O143" s="11"/>
      <c r="P143" s="11"/>
      <c r="Q143" s="11"/>
      <c r="R143" s="11"/>
      <c r="S143" s="11"/>
      <c r="T143" s="11"/>
    </row>
    <row r="144" spans="15:20" ht="12.75" customHeight="1">
      <c r="O144" s="11"/>
      <c r="P144" s="11"/>
      <c r="Q144" s="11"/>
      <c r="R144" s="11"/>
      <c r="S144" s="11"/>
      <c r="T144" s="11"/>
    </row>
    <row r="145" spans="15:20" ht="12.75" customHeight="1">
      <c r="O145" s="11"/>
      <c r="P145" s="11"/>
      <c r="Q145" s="11"/>
      <c r="R145" s="11"/>
      <c r="S145" s="11"/>
      <c r="T145" s="11"/>
    </row>
    <row r="146" spans="15:20" ht="12.75" customHeight="1">
      <c r="O146" s="11"/>
      <c r="P146" s="11"/>
      <c r="Q146" s="11"/>
      <c r="R146" s="11"/>
      <c r="S146" s="11"/>
      <c r="T146" s="11"/>
    </row>
    <row r="147" spans="15:20" ht="12.75" customHeight="1">
      <c r="O147" s="11"/>
      <c r="P147" s="11"/>
      <c r="Q147" s="11"/>
      <c r="R147" s="11"/>
      <c r="S147" s="11"/>
      <c r="T147" s="11"/>
    </row>
    <row r="148" spans="15:20" ht="12.75" customHeight="1">
      <c r="O148" s="11"/>
      <c r="P148" s="11"/>
      <c r="Q148" s="11"/>
      <c r="R148" s="11"/>
      <c r="S148" s="11"/>
      <c r="T148" s="11"/>
    </row>
    <row r="149" spans="15:20" ht="12.75" customHeight="1">
      <c r="O149" s="11"/>
      <c r="P149" s="11"/>
      <c r="Q149" s="11"/>
      <c r="R149" s="11"/>
      <c r="S149" s="11"/>
      <c r="T149" s="11"/>
    </row>
    <row r="150" spans="15:20" ht="12.75" customHeight="1">
      <c r="O150" s="11"/>
      <c r="P150" s="11"/>
      <c r="Q150" s="11"/>
      <c r="R150" s="11"/>
      <c r="S150" s="11"/>
      <c r="T150" s="11"/>
    </row>
    <row r="151" spans="15:20" ht="12.75" customHeight="1">
      <c r="O151" s="11"/>
      <c r="P151" s="11"/>
      <c r="Q151" s="11"/>
      <c r="R151" s="11"/>
      <c r="S151" s="11"/>
      <c r="T151" s="11"/>
    </row>
    <row r="152" spans="15:20" ht="12.75" customHeight="1">
      <c r="O152" s="11"/>
      <c r="P152" s="11"/>
      <c r="Q152" s="11"/>
      <c r="R152" s="11"/>
      <c r="S152" s="11"/>
      <c r="T152" s="11"/>
    </row>
    <row r="153" spans="15:20" ht="12.75" customHeight="1">
      <c r="O153" s="11"/>
      <c r="P153" s="11"/>
      <c r="Q153" s="11"/>
      <c r="R153" s="11"/>
      <c r="S153" s="11"/>
      <c r="T153" s="11"/>
    </row>
    <row r="154" spans="15:20" ht="12.75" customHeight="1">
      <c r="O154" s="11"/>
      <c r="P154" s="11"/>
      <c r="Q154" s="11"/>
      <c r="R154" s="11"/>
      <c r="S154" s="11"/>
      <c r="T154" s="11"/>
    </row>
    <row r="155" spans="15:20" ht="12.75" customHeight="1">
      <c r="O155" s="11"/>
      <c r="P155" s="11"/>
      <c r="Q155" s="11"/>
      <c r="R155" s="11"/>
      <c r="S155" s="11"/>
      <c r="T155" s="11"/>
    </row>
    <row r="156" spans="15:20" ht="12.75" customHeight="1">
      <c r="O156" s="11"/>
      <c r="P156" s="11"/>
      <c r="Q156" s="11"/>
      <c r="R156" s="11"/>
      <c r="S156" s="11"/>
      <c r="T156" s="11"/>
    </row>
    <row r="157" spans="15:20" ht="12.75" customHeight="1">
      <c r="O157" s="11"/>
      <c r="P157" s="11"/>
      <c r="Q157" s="11"/>
      <c r="R157" s="11"/>
      <c r="S157" s="11"/>
      <c r="T157" s="11"/>
    </row>
    <row r="158" spans="15:20" ht="12.75" customHeight="1">
      <c r="O158" s="11"/>
      <c r="P158" s="11"/>
      <c r="Q158" s="11"/>
      <c r="R158" s="11"/>
      <c r="S158" s="11"/>
      <c r="T158" s="11"/>
    </row>
    <row r="159" spans="15:20" ht="12.75" customHeight="1">
      <c r="O159" s="11"/>
      <c r="P159" s="11"/>
      <c r="Q159" s="11"/>
      <c r="R159" s="11"/>
      <c r="S159" s="11"/>
      <c r="T159" s="11"/>
    </row>
    <row r="160" spans="15:20" ht="12.75" customHeight="1">
      <c r="O160" s="11"/>
      <c r="P160" s="11"/>
      <c r="Q160" s="11"/>
      <c r="R160" s="11"/>
      <c r="S160" s="11"/>
      <c r="T160" s="11"/>
    </row>
    <row r="161" spans="15:20" ht="12.75" customHeight="1">
      <c r="O161" s="11"/>
      <c r="P161" s="11"/>
      <c r="Q161" s="11"/>
      <c r="R161" s="11"/>
      <c r="S161" s="11"/>
      <c r="T161" s="11"/>
    </row>
    <row r="162" spans="15:20" ht="12.75" customHeight="1">
      <c r="O162" s="11"/>
      <c r="P162" s="11"/>
      <c r="Q162" s="11"/>
      <c r="R162" s="11"/>
      <c r="S162" s="11"/>
      <c r="T162" s="11"/>
    </row>
    <row r="163" spans="15:20" ht="12.75" customHeight="1">
      <c r="O163" s="11"/>
      <c r="P163" s="11"/>
      <c r="Q163" s="11"/>
      <c r="R163" s="11"/>
      <c r="S163" s="11"/>
      <c r="T163" s="11"/>
    </row>
    <row r="164" spans="15:20" ht="12.75" customHeight="1">
      <c r="O164" s="11"/>
      <c r="P164" s="11"/>
      <c r="Q164" s="11"/>
      <c r="R164" s="11"/>
      <c r="S164" s="11"/>
      <c r="T164" s="11"/>
    </row>
    <row r="165" spans="15:20" ht="12.75" customHeight="1">
      <c r="O165" s="11"/>
      <c r="P165" s="11"/>
      <c r="Q165" s="11"/>
      <c r="R165" s="11"/>
      <c r="S165" s="11"/>
      <c r="T165" s="11"/>
    </row>
    <row r="166" spans="15:20" ht="12.75" customHeight="1">
      <c r="O166" s="11"/>
      <c r="P166" s="11"/>
      <c r="Q166" s="11"/>
      <c r="R166" s="11"/>
      <c r="S166" s="11"/>
      <c r="T166" s="11"/>
    </row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</sheetData>
  <mergeCells count="2">
    <mergeCell ref="A55:AA55"/>
    <mergeCell ref="A2:AA2"/>
  </mergeCells>
  <printOptions/>
  <pageMargins left="1.94" right="0.3" top="0.67" bottom="0.5" header="0.5" footer="0.5"/>
  <pageSetup horizontalDpi="600" verticalDpi="600" orientation="portrait" scale="85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cbhe</dc:creator>
  <cp:keywords/>
  <dc:description/>
  <cp:lastModifiedBy>jkintzel</cp:lastModifiedBy>
  <cp:lastPrinted>2007-07-16T14:41:27Z</cp:lastPrinted>
  <dcterms:created xsi:type="dcterms:W3CDTF">2002-09-20T20:46:50Z</dcterms:created>
  <dcterms:modified xsi:type="dcterms:W3CDTF">2007-07-16T14:41:29Z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