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575" windowWidth="9510" windowHeight="7905" activeTab="0"/>
  </bookViews>
  <sheets>
    <sheet name="Financial Aid" sheetId="1" r:id="rId1"/>
  </sheets>
  <definedNames/>
  <calcPr fullCalcOnLoad="1"/>
</workbook>
</file>

<file path=xl/sharedStrings.xml><?xml version="1.0" encoding="utf-8"?>
<sst xmlns="http://schemas.openxmlformats.org/spreadsheetml/2006/main" count="164" uniqueCount="115">
  <si>
    <t>Marguerite</t>
  </si>
  <si>
    <t>Scholarship Program</t>
  </si>
  <si>
    <t>Totals</t>
  </si>
  <si>
    <t>Students</t>
  </si>
  <si>
    <t>Dollars</t>
  </si>
  <si>
    <t>Cottey College</t>
  </si>
  <si>
    <t>Wentworth Military Academy</t>
  </si>
  <si>
    <t>"Bright Flight"</t>
  </si>
  <si>
    <t>Ross Barnett Memorial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</si>
  <si>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</si>
  <si>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</si>
  <si>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</si>
  <si>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</si>
  <si>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</si>
  <si>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</si>
  <si>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</si>
  <si>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</si>
  <si>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</si>
  <si>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</si>
  <si>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</si>
  <si>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</si>
  <si>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</si>
  <si>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</si>
  <si>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</si>
  <si>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</si>
  <si>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</si>
  <si>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</si>
  <si>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 xml:space="preserve">METRO CC </t>
  </si>
  <si>
    <t>MINERAL AREA</t>
  </si>
  <si>
    <t>MOBERLY</t>
  </si>
  <si>
    <t>NORTH CENTRAL</t>
  </si>
  <si>
    <t>OZARKS TECH.</t>
  </si>
  <si>
    <t>STATE FAIR</t>
  </si>
  <si>
    <t>ST. CHARLES</t>
  </si>
  <si>
    <t xml:space="preserve">ST. LOUIS CC 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</si>
  <si>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</si>
  <si>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</si>
  <si>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</si>
  <si>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</si>
  <si>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</si>
  <si>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</si>
  <si>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</si>
  <si>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</si>
  <si>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</si>
  <si>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</si>
  <si>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</si>
  <si>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</si>
  <si>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</si>
  <si>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</si>
  <si>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</si>
  <si>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</si>
  <si>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</si>
  <si>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</si>
  <si>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</si>
  <si>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</si>
  <si>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</si>
  <si>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</si>
  <si>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</si>
  <si>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</si>
  <si>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</si>
  <si>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</si>
  <si>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</si>
  <si>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</si>
  <si>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</si>
  <si>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</si>
  <si>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</si>
  <si>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</si>
  <si>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LESTER L. COX HOSPITAL-NURSING</t>
  </si>
  <si>
    <t>RANKEN TECHNICAL COLLEGE</t>
  </si>
  <si>
    <t>PRIVATE NOT-FOR-PROFIT SPECIALIZED (OTHER HEALTH PROFESSIONS)</t>
  </si>
  <si>
    <t>CLEVELAND CHIROPRACTIC</t>
  </si>
  <si>
    <t>JEWISH HOSPITAL-NURSING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</si>
  <si>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</si>
  <si>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</si>
  <si>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</si>
  <si>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</si>
  <si>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</si>
  <si>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</si>
  <si>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</si>
  <si>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</si>
  <si>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</si>
  <si>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</si>
  <si>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</si>
  <si>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</si>
  <si>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</si>
  <si>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</si>
  <si>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</si>
  <si>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</si>
  <si>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</si>
  <si>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</si>
  <si>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</si>
  <si>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</si>
  <si>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</si>
  <si>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</si>
  <si>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</si>
  <si>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</si>
  <si>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</si>
  <si>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</si>
  <si>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</si>
  <si>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PROPRIETARY / TECHNICAL TOTAL</t>
  </si>
  <si>
    <t>GRAND TOTAL</t>
  </si>
  <si>
    <t>PUBLIC / INDEPENDENT TOTAL</t>
  </si>
  <si>
    <t>PRIVATE NOT-FOR PROFIT (INDEPENDENT) TOTAL</t>
  </si>
  <si>
    <t>UCM</t>
  </si>
  <si>
    <t xml:space="preserve">MISSOURI GRANT AND SCHOLARSHIP PROGRAMS, 2007-2008 PAYMENT TABLE FOR STUDENTS ENROLLED IN PUBLIC INSTITUTIONS </t>
  </si>
  <si>
    <t>MISSOURI UNIV. OF SCIENCE AND TECHNOLOGY</t>
  </si>
  <si>
    <t xml:space="preserve">MISSOURI GRANT AND SCHOLARSHIP PROGRAMS, 2007-2008 PAYMENT TABLE FOR STUDENTS ENROLLED IN PRIVATE NOT-FOR-PROFIT (INDEPENDENT) INSTITUTIONS </t>
  </si>
  <si>
    <t>Access Missouri</t>
  </si>
  <si>
    <t>Financial Assistance Program</t>
  </si>
  <si>
    <t>RESEARCH COLLEGE-NURSING</t>
  </si>
  <si>
    <t>CASS CAREER CENTER</t>
  </si>
  <si>
    <t>GRAND RIVER VO-TECH</t>
  </si>
  <si>
    <t>NORTHLAND CAREER CENTER</t>
  </si>
  <si>
    <t>NORTHWEST MO. AREA VO-TECH</t>
  </si>
  <si>
    <t xml:space="preserve">MISSOURI GRANT AND SCHOLARSHIP PROGRAMS, 2007-2008 PAYMENT TABLE FOR STUDENTS ENROLLED IN PRIVATE NOT-FOR-PROFIT AND PRIVATE FOR-PROFIT ASSOCIATE'S, SPECIALIZED,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</si>
</sst>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&quot;$&quot;#,##0"/>
    <numFmt numFmtId="168" formatCode="[$-409]mmmm\ d\,\ yyyy;@"/>
    <numFmt numFmtId="169" formatCode="&quot;$&quot;#,##0.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167" fontId="4" fillId="0" borderId="12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67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12" xfId="0" applyNumberFormat="1" applyFont="1" applyFill="1" applyBorder="1" applyAlignment="1" quotePrefix="1">
      <alignment horizontal="center"/>
    </xf>
    <xf numFmtId="3" fontId="4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4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20" xfId="0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right"/>
    </xf>
    <xf numFmtId="167" fontId="4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67" fontId="4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167" fontId="4" fillId="0" borderId="2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/>
    </xf>
    <xf numFmtId="167" fontId="4" fillId="0" borderId="24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7" fontId="4" fillId="0" borderId="25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6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67" fontId="4" fillId="0" borderId="27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3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 quotePrefix="1">
      <alignment horizontal="center"/>
    </xf>
    <xf numFmtId="167" fontId="6" fillId="33" borderId="12" xfId="0" applyNumberFormat="1" applyFont="1" applyFill="1" applyBorder="1" applyAlignment="1">
      <alignment/>
    </xf>
    <xf numFmtId="3" fontId="4" fillId="0" borderId="12" xfId="0" applyNumberFormat="1" applyFont="1" applyBorder="1" applyAlignment="1" quotePrefix="1">
      <alignment horizontal="right"/>
    </xf>
    <xf numFmtId="167" fontId="4" fillId="0" borderId="12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>
      <alignment horizontal="right"/>
    </xf>
    <xf numFmtId="167" fontId="6" fillId="33" borderId="12" xfId="0" applyNumberFormat="1" applyFont="1" applyFill="1" applyBorder="1" applyAlignment="1">
      <alignment horizontal="right"/>
    </xf>
    <xf numFmtId="167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 quotePrefix="1">
      <alignment horizontal="right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167" fontId="4" fillId="0" borderId="21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8" fillId="0" borderId="12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/>
    </xf>
    <xf numFmtId="167" fontId="6" fillId="0" borderId="12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6" fillId="33" borderId="22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37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4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tabSelected="1" zoomScale="90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40.00390625" style="1" customWidth="1"/>
    <col min="2" max="3" width="8.7109375" style="1" customWidth="1"/>
    <col min="4" max="5" width="10.140625" style="1" customWidth="1"/>
    <col min="6" max="9" width="10.7109375" style="23" customWidth="1"/>
    <col min="10" max="11" width="9.28125" style="23" customWidth="1"/>
    <col min="12" max="13" width="10.7109375" style="1" customWidth="1"/>
    <col min="14" max="14" width="9.7109375" style="23" customWidth="1"/>
    <col min="15" max="15" width="11.7109375" style="1" customWidth="1"/>
    <col min="16" max="16384" width="9.140625" style="1" customWidth="1"/>
  </cols>
  <sheetData>
    <row r="1" spans="1:15" ht="11.25">
      <c r="A1" s="7" t="s">
        <v>9</v>
      </c>
      <c r="B1" s="8"/>
      <c r="C1" s="8"/>
      <c r="D1" s="8"/>
      <c r="E1" s="8"/>
      <c r="F1" s="24"/>
      <c r="G1" s="24"/>
      <c r="H1" s="24"/>
      <c r="I1" s="24"/>
      <c r="J1" s="24"/>
      <c r="K1" s="24"/>
      <c r="L1" s="8"/>
      <c r="M1" s="8"/>
      <c r="N1" s="26"/>
      <c r="O1" s="7"/>
    </row>
    <row r="2" spans="1:15" ht="11.25">
      <c r="A2" s="40" t="s">
        <v>104</v>
      </c>
      <c r="B2" s="143"/>
      <c r="C2" s="143"/>
      <c r="D2" s="143"/>
      <c r="E2" s="143"/>
      <c r="F2" s="144"/>
      <c r="G2" s="144"/>
      <c r="H2" s="144"/>
      <c r="I2" s="144"/>
      <c r="J2" s="144"/>
      <c r="K2" s="144"/>
      <c r="L2" s="145"/>
      <c r="M2" s="145"/>
      <c r="N2" s="146"/>
      <c r="O2" s="147"/>
    </row>
    <row r="3" spans="1:15" ht="12" thickBot="1">
      <c r="A3" s="40"/>
      <c r="B3" s="143"/>
      <c r="C3" s="143"/>
      <c r="D3" s="143"/>
      <c r="E3" s="143"/>
      <c r="F3" s="144"/>
      <c r="G3" s="144"/>
      <c r="H3" s="144"/>
      <c r="I3" s="144"/>
      <c r="J3" s="144"/>
      <c r="K3" s="144"/>
      <c r="L3" s="145"/>
      <c r="M3" s="145"/>
      <c r="N3" s="146"/>
      <c r="O3" s="147"/>
    </row>
    <row r="4" spans="1:15" ht="12" thickTop="1">
      <c r="A4" s="2"/>
      <c r="B4" s="125"/>
      <c r="C4" s="126"/>
      <c r="D4" s="126"/>
      <c r="E4" s="92"/>
      <c r="F4" s="125" t="s">
        <v>0</v>
      </c>
      <c r="G4" s="126"/>
      <c r="H4" s="126"/>
      <c r="I4" s="92"/>
      <c r="J4" s="125"/>
      <c r="K4" s="126"/>
      <c r="L4" s="129"/>
      <c r="M4" s="92"/>
      <c r="N4" s="130"/>
      <c r="O4" s="135"/>
    </row>
    <row r="5" spans="1:15" ht="11.25">
      <c r="A5" s="2"/>
      <c r="B5" s="127" t="s">
        <v>7</v>
      </c>
      <c r="C5" s="128"/>
      <c r="D5" s="128"/>
      <c r="E5" s="93"/>
      <c r="F5" s="123" t="s">
        <v>8</v>
      </c>
      <c r="G5" s="124"/>
      <c r="H5" s="124"/>
      <c r="I5" s="95"/>
      <c r="J5" s="127" t="s">
        <v>107</v>
      </c>
      <c r="K5" s="128"/>
      <c r="L5" s="131"/>
      <c r="M5" s="93"/>
      <c r="N5" s="132"/>
      <c r="O5" s="136"/>
    </row>
    <row r="6" spans="1:15" ht="11.25">
      <c r="A6" s="2"/>
      <c r="B6" s="121" t="s">
        <v>1</v>
      </c>
      <c r="C6" s="122"/>
      <c r="D6" s="122"/>
      <c r="E6" s="94"/>
      <c r="F6" s="121" t="s">
        <v>1</v>
      </c>
      <c r="G6" s="122"/>
      <c r="H6" s="122"/>
      <c r="I6" s="94"/>
      <c r="J6" s="121" t="s">
        <v>108</v>
      </c>
      <c r="K6" s="122"/>
      <c r="L6" s="133"/>
      <c r="M6" s="94"/>
      <c r="N6" s="134" t="s">
        <v>2</v>
      </c>
      <c r="O6" s="137"/>
    </row>
    <row r="7" spans="1:15" ht="12" thickBot="1">
      <c r="A7" s="3"/>
      <c r="B7" s="29" t="s">
        <v>3</v>
      </c>
      <c r="C7" s="29"/>
      <c r="D7" s="29" t="s">
        <v>4</v>
      </c>
      <c r="E7" s="29"/>
      <c r="F7" s="28" t="s">
        <v>3</v>
      </c>
      <c r="G7" s="28"/>
      <c r="H7" s="29" t="s">
        <v>4</v>
      </c>
      <c r="I7" s="29"/>
      <c r="J7" s="28" t="s">
        <v>3</v>
      </c>
      <c r="K7" s="28"/>
      <c r="L7" s="29" t="s">
        <v>4</v>
      </c>
      <c r="M7" s="29"/>
      <c r="N7" s="30" t="s">
        <v>3</v>
      </c>
      <c r="O7" s="138" t="s">
        <v>4</v>
      </c>
    </row>
    <row r="8" spans="1:15" ht="11.25">
      <c r="A8" s="2"/>
      <c r="B8" s="62"/>
      <c r="C8" s="62"/>
      <c r="D8" s="62"/>
      <c r="E8" s="110"/>
      <c r="F8" s="22"/>
      <c r="G8" s="22"/>
      <c r="H8" s="22"/>
      <c r="I8" s="22"/>
      <c r="J8" s="96"/>
      <c r="K8" s="96"/>
      <c r="L8" s="97"/>
      <c r="M8" s="13"/>
      <c r="N8" s="27"/>
      <c r="O8" s="67"/>
    </row>
    <row r="9" spans="1:15" ht="22.5">
      <c r="A9" s="19" t="s">
        <v>10</v>
      </c>
      <c r="B9" s="12"/>
      <c r="C9" s="12"/>
      <c r="D9" s="12"/>
      <c r="E9" s="12"/>
      <c r="F9" s="22"/>
      <c r="G9" s="22"/>
      <c r="H9" s="22"/>
      <c r="I9" s="22"/>
      <c r="J9" s="25"/>
      <c r="K9" s="25"/>
      <c r="L9" s="13"/>
      <c r="M9" s="13"/>
      <c r="N9" s="27"/>
      <c r="O9" s="68"/>
    </row>
    <row r="10" spans="1:15" ht="11.25">
      <c r="A10" s="2"/>
      <c r="B10" s="14"/>
      <c r="C10" s="14"/>
      <c r="D10" s="14"/>
      <c r="E10" s="14"/>
      <c r="F10" s="22"/>
      <c r="G10" s="22"/>
      <c r="H10" s="22"/>
      <c r="I10" s="22"/>
      <c r="J10" s="25"/>
      <c r="K10" s="25"/>
      <c r="L10" s="13"/>
      <c r="M10" s="13"/>
      <c r="N10" s="27"/>
      <c r="O10" s="14"/>
    </row>
    <row r="11" spans="1:15" ht="11.25">
      <c r="A11" s="33" t="s">
        <v>11</v>
      </c>
      <c r="B11" s="81">
        <v>0</v>
      </c>
      <c r="C11" s="81"/>
      <c r="D11" s="64">
        <v>0</v>
      </c>
      <c r="E11" s="64"/>
      <c r="F11" s="81">
        <v>0</v>
      </c>
      <c r="G11" s="81"/>
      <c r="H11" s="64">
        <v>0</v>
      </c>
      <c r="I11" s="64"/>
      <c r="J11" s="81">
        <v>329</v>
      </c>
      <c r="K11" s="81"/>
      <c r="L11" s="98">
        <v>395295</v>
      </c>
      <c r="M11" s="98"/>
      <c r="N11" s="79">
        <f>SUM(B11,F11,J11)</f>
        <v>329</v>
      </c>
      <c r="O11" s="98">
        <f>SUM(D11,H11,L11)</f>
        <v>395295</v>
      </c>
    </row>
    <row r="12" spans="1:15" ht="11.25">
      <c r="A12" s="33" t="s">
        <v>12</v>
      </c>
      <c r="B12" s="81">
        <v>6</v>
      </c>
      <c r="C12" s="81"/>
      <c r="D12" s="64">
        <v>10000</v>
      </c>
      <c r="E12" s="64"/>
      <c r="F12" s="81">
        <v>0</v>
      </c>
      <c r="G12" s="81"/>
      <c r="H12" s="64">
        <v>0</v>
      </c>
      <c r="I12" s="64"/>
      <c r="J12" s="81">
        <v>576</v>
      </c>
      <c r="K12" s="81"/>
      <c r="L12" s="98">
        <v>870915.5</v>
      </c>
      <c r="M12" s="98"/>
      <c r="N12" s="79">
        <f aca="true" t="shared" si="0" ref="N12:N24">SUM(B12,F12,J12)</f>
        <v>582</v>
      </c>
      <c r="O12" s="98">
        <f aca="true" t="shared" si="1" ref="O12:O24">SUM(D12,H12,L12)</f>
        <v>880915.5</v>
      </c>
    </row>
    <row r="13" spans="1:15" ht="11.25">
      <c r="A13" s="33" t="s">
        <v>13</v>
      </c>
      <c r="B13" s="81">
        <v>82</v>
      </c>
      <c r="C13" s="81"/>
      <c r="D13" s="64">
        <v>153000</v>
      </c>
      <c r="E13" s="64"/>
      <c r="F13" s="81">
        <v>1</v>
      </c>
      <c r="G13" s="81"/>
      <c r="H13" s="64">
        <v>1215</v>
      </c>
      <c r="I13" s="64"/>
      <c r="J13" s="81">
        <v>1038</v>
      </c>
      <c r="K13" s="81"/>
      <c r="L13" s="98">
        <v>1646085</v>
      </c>
      <c r="M13" s="98"/>
      <c r="N13" s="79">
        <f t="shared" si="0"/>
        <v>1121</v>
      </c>
      <c r="O13" s="98">
        <f t="shared" si="1"/>
        <v>1800300</v>
      </c>
    </row>
    <row r="14" spans="1:15" ht="11.25">
      <c r="A14" s="33" t="s">
        <v>91</v>
      </c>
      <c r="B14" s="81">
        <v>803</v>
      </c>
      <c r="C14" s="81"/>
      <c r="D14" s="64">
        <v>1526702</v>
      </c>
      <c r="E14" s="64"/>
      <c r="F14" s="81">
        <v>12</v>
      </c>
      <c r="G14" s="81"/>
      <c r="H14" s="64">
        <v>23974</v>
      </c>
      <c r="I14" s="64"/>
      <c r="J14" s="81">
        <v>3014</v>
      </c>
      <c r="K14" s="81"/>
      <c r="L14" s="98">
        <v>4344461</v>
      </c>
      <c r="M14" s="98"/>
      <c r="N14" s="79">
        <f t="shared" si="0"/>
        <v>3829</v>
      </c>
      <c r="O14" s="98">
        <f t="shared" si="1"/>
        <v>5895137</v>
      </c>
    </row>
    <row r="15" spans="1:15" ht="11.25">
      <c r="A15" s="33" t="s">
        <v>105</v>
      </c>
      <c r="B15" s="81">
        <v>986</v>
      </c>
      <c r="C15" s="81"/>
      <c r="D15" s="64">
        <v>1826000</v>
      </c>
      <c r="E15" s="64"/>
      <c r="F15" s="81">
        <v>0</v>
      </c>
      <c r="G15" s="81"/>
      <c r="H15" s="64">
        <v>0</v>
      </c>
      <c r="I15" s="64"/>
      <c r="J15" s="118">
        <v>1047</v>
      </c>
      <c r="K15" s="116"/>
      <c r="L15" s="120">
        <v>1466664</v>
      </c>
      <c r="M15" s="98"/>
      <c r="N15" s="79">
        <f t="shared" si="0"/>
        <v>2033</v>
      </c>
      <c r="O15" s="98">
        <f t="shared" si="1"/>
        <v>3292664</v>
      </c>
    </row>
    <row r="16" spans="1:15" ht="11.25">
      <c r="A16" s="33" t="s">
        <v>14</v>
      </c>
      <c r="B16" s="81">
        <v>49</v>
      </c>
      <c r="C16" s="81"/>
      <c r="D16" s="64">
        <v>97000</v>
      </c>
      <c r="E16" s="64"/>
      <c r="F16" s="81">
        <v>5</v>
      </c>
      <c r="G16" s="81"/>
      <c r="H16" s="64">
        <v>9277.5</v>
      </c>
      <c r="I16" s="64"/>
      <c r="J16" s="118">
        <v>1406</v>
      </c>
      <c r="K16" s="118"/>
      <c r="L16" s="120">
        <v>2016941</v>
      </c>
      <c r="M16" s="98"/>
      <c r="N16" s="79">
        <f t="shared" si="0"/>
        <v>1460</v>
      </c>
      <c r="O16" s="98">
        <f t="shared" si="1"/>
        <v>2123218.5</v>
      </c>
    </row>
    <row r="17" spans="1:15" ht="11.25">
      <c r="A17" s="33" t="s">
        <v>15</v>
      </c>
      <c r="B17" s="81">
        <v>104</v>
      </c>
      <c r="C17" s="81"/>
      <c r="D17" s="64">
        <v>197000</v>
      </c>
      <c r="E17" s="64"/>
      <c r="F17" s="81">
        <v>0</v>
      </c>
      <c r="G17" s="81"/>
      <c r="H17" s="64">
        <v>0</v>
      </c>
      <c r="I17" s="64"/>
      <c r="J17" s="118">
        <v>1276</v>
      </c>
      <c r="K17" s="118"/>
      <c r="L17" s="120">
        <v>1895792</v>
      </c>
      <c r="M17" s="98"/>
      <c r="N17" s="79">
        <f t="shared" si="0"/>
        <v>1380</v>
      </c>
      <c r="O17" s="98">
        <f t="shared" si="1"/>
        <v>2092792</v>
      </c>
    </row>
    <row r="18" spans="1:15" ht="11.25">
      <c r="A18" s="33" t="s">
        <v>16</v>
      </c>
      <c r="B18" s="81">
        <v>198</v>
      </c>
      <c r="C18" s="81"/>
      <c r="D18" s="64">
        <v>378000</v>
      </c>
      <c r="E18" s="64"/>
      <c r="F18" s="81">
        <v>1</v>
      </c>
      <c r="G18" s="81"/>
      <c r="H18" s="64">
        <v>1260</v>
      </c>
      <c r="I18" s="64"/>
      <c r="J18" s="118">
        <v>2076</v>
      </c>
      <c r="K18" s="118"/>
      <c r="L18" s="120">
        <v>3034946.2</v>
      </c>
      <c r="M18" s="98"/>
      <c r="N18" s="79">
        <f t="shared" si="0"/>
        <v>2275</v>
      </c>
      <c r="O18" s="98">
        <f t="shared" si="1"/>
        <v>3414206.2</v>
      </c>
    </row>
    <row r="19" spans="1:15" ht="11.25">
      <c r="A19" s="33" t="s">
        <v>17</v>
      </c>
      <c r="B19" s="81">
        <v>1296</v>
      </c>
      <c r="C19" s="81"/>
      <c r="D19" s="64">
        <v>2514364</v>
      </c>
      <c r="E19" s="64"/>
      <c r="F19" s="81">
        <v>0</v>
      </c>
      <c r="G19" s="81"/>
      <c r="H19" s="64">
        <v>0</v>
      </c>
      <c r="I19" s="64"/>
      <c r="J19" s="118">
        <v>1119</v>
      </c>
      <c r="K19" s="118"/>
      <c r="L19" s="120">
        <v>1682433</v>
      </c>
      <c r="M19" s="98"/>
      <c r="N19" s="79">
        <f t="shared" si="0"/>
        <v>2415</v>
      </c>
      <c r="O19" s="98">
        <f t="shared" si="1"/>
        <v>4196797</v>
      </c>
    </row>
    <row r="20" spans="1:15" ht="11.25">
      <c r="A20" s="33" t="s">
        <v>103</v>
      </c>
      <c r="B20" s="81">
        <v>169</v>
      </c>
      <c r="C20" s="81"/>
      <c r="D20" s="64">
        <v>320000</v>
      </c>
      <c r="E20" s="64"/>
      <c r="F20" s="81">
        <v>0</v>
      </c>
      <c r="G20" s="81"/>
      <c r="H20" s="64">
        <v>0</v>
      </c>
      <c r="I20" s="64"/>
      <c r="J20" s="118">
        <v>1754</v>
      </c>
      <c r="K20" s="118"/>
      <c r="L20" s="120">
        <v>2631972</v>
      </c>
      <c r="M20" s="98"/>
      <c r="N20" s="79">
        <f t="shared" si="0"/>
        <v>1923</v>
      </c>
      <c r="O20" s="98">
        <f t="shared" si="1"/>
        <v>2951972</v>
      </c>
    </row>
    <row r="21" spans="1:15" ht="11.25">
      <c r="A21" s="33" t="s">
        <v>18</v>
      </c>
      <c r="B21" s="118">
        <v>2411</v>
      </c>
      <c r="C21" s="116"/>
      <c r="D21" s="21">
        <v>4593806</v>
      </c>
      <c r="E21" s="117"/>
      <c r="F21" s="81">
        <v>6</v>
      </c>
      <c r="G21" s="81"/>
      <c r="H21" s="64">
        <v>11996.7</v>
      </c>
      <c r="I21" s="64"/>
      <c r="J21" s="118">
        <v>4226</v>
      </c>
      <c r="K21" s="116"/>
      <c r="L21" s="120">
        <v>6321459</v>
      </c>
      <c r="M21" s="117"/>
      <c r="N21" s="79">
        <f t="shared" si="0"/>
        <v>6643</v>
      </c>
      <c r="O21" s="98">
        <f t="shared" si="1"/>
        <v>10927261.7</v>
      </c>
    </row>
    <row r="22" spans="1:15" ht="11.25">
      <c r="A22" s="33" t="s">
        <v>19</v>
      </c>
      <c r="B22" s="81">
        <v>394</v>
      </c>
      <c r="C22" s="118"/>
      <c r="D22" s="119">
        <v>761000</v>
      </c>
      <c r="E22" s="117"/>
      <c r="F22" s="81">
        <v>0</v>
      </c>
      <c r="G22" s="81"/>
      <c r="H22" s="64">
        <v>0</v>
      </c>
      <c r="I22" s="64"/>
      <c r="J22" s="118">
        <v>1469</v>
      </c>
      <c r="K22" s="116"/>
      <c r="L22" s="120">
        <v>2175739</v>
      </c>
      <c r="M22" s="117"/>
      <c r="N22" s="79">
        <f t="shared" si="0"/>
        <v>1863</v>
      </c>
      <c r="O22" s="98">
        <f t="shared" si="1"/>
        <v>2936739</v>
      </c>
    </row>
    <row r="23" spans="1:15" ht="11.25">
      <c r="A23" s="91" t="s">
        <v>20</v>
      </c>
      <c r="B23" s="81">
        <v>161</v>
      </c>
      <c r="C23" s="81"/>
      <c r="D23" s="64">
        <v>305000</v>
      </c>
      <c r="E23" s="64"/>
      <c r="F23" s="118">
        <v>82</v>
      </c>
      <c r="G23" s="116"/>
      <c r="H23" s="21">
        <v>212654</v>
      </c>
      <c r="I23" s="117"/>
      <c r="J23" s="118">
        <v>1408</v>
      </c>
      <c r="K23" s="116"/>
      <c r="L23" s="120">
        <v>2036055</v>
      </c>
      <c r="M23" s="117"/>
      <c r="N23" s="79">
        <f t="shared" si="0"/>
        <v>1651</v>
      </c>
      <c r="O23" s="98">
        <f t="shared" si="1"/>
        <v>2553709</v>
      </c>
    </row>
    <row r="24" spans="1:15" ht="11.25">
      <c r="A24" s="33" t="s">
        <v>21</v>
      </c>
      <c r="B24" s="78">
        <f aca="true" t="shared" si="2" ref="B24:L24">SUM(B11:B23)</f>
        <v>6659</v>
      </c>
      <c r="C24" s="78"/>
      <c r="D24" s="64">
        <f t="shared" si="2"/>
        <v>12681872</v>
      </c>
      <c r="E24" s="64"/>
      <c r="F24" s="78">
        <f t="shared" si="2"/>
        <v>107</v>
      </c>
      <c r="G24" s="78"/>
      <c r="H24" s="119">
        <f t="shared" si="2"/>
        <v>260377.2</v>
      </c>
      <c r="I24" s="119"/>
      <c r="J24" s="78">
        <f t="shared" si="2"/>
        <v>20738</v>
      </c>
      <c r="K24" s="78"/>
      <c r="L24" s="98">
        <f t="shared" si="2"/>
        <v>30518757.7</v>
      </c>
      <c r="M24" s="120"/>
      <c r="N24" s="79">
        <f t="shared" si="0"/>
        <v>27504</v>
      </c>
      <c r="O24" s="98">
        <f t="shared" si="1"/>
        <v>43461006.9</v>
      </c>
    </row>
    <row r="25" spans="1:15" ht="11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7"/>
      <c r="N25" s="16"/>
      <c r="O25" s="38"/>
    </row>
    <row r="26" spans="1:15" ht="22.5">
      <c r="A26" s="19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6"/>
      <c r="O26" s="38"/>
    </row>
    <row r="27" spans="1:15" ht="11.25">
      <c r="A27" s="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8"/>
      <c r="M27" s="18"/>
      <c r="N27" s="27"/>
      <c r="O27" s="69"/>
    </row>
    <row r="28" spans="1:15" ht="11.25">
      <c r="A28" s="33" t="s">
        <v>23</v>
      </c>
      <c r="B28" s="60">
        <v>7</v>
      </c>
      <c r="C28" s="60"/>
      <c r="D28" s="64">
        <v>12000</v>
      </c>
      <c r="E28" s="64"/>
      <c r="F28" s="81">
        <v>8</v>
      </c>
      <c r="G28" s="81"/>
      <c r="H28" s="64">
        <v>8580</v>
      </c>
      <c r="I28" s="64"/>
      <c r="J28" s="81">
        <v>385</v>
      </c>
      <c r="K28" s="81"/>
      <c r="L28" s="98">
        <v>254305</v>
      </c>
      <c r="M28" s="98"/>
      <c r="N28" s="79">
        <f aca="true" t="shared" si="3" ref="N28:N42">SUM(B28,F28,J28)</f>
        <v>400</v>
      </c>
      <c r="O28" s="98">
        <f aca="true" t="shared" si="4" ref="O28:O42">SUM(D28,H28,L28)</f>
        <v>274885</v>
      </c>
    </row>
    <row r="29" spans="1:15" ht="11.25">
      <c r="A29" s="33" t="s">
        <v>24</v>
      </c>
      <c r="B29" s="60">
        <v>8</v>
      </c>
      <c r="C29" s="60"/>
      <c r="D29" s="64">
        <v>14000</v>
      </c>
      <c r="E29" s="64"/>
      <c r="F29" s="81">
        <v>0</v>
      </c>
      <c r="G29" s="81"/>
      <c r="H29" s="64">
        <v>0</v>
      </c>
      <c r="I29" s="64"/>
      <c r="J29" s="81">
        <v>314</v>
      </c>
      <c r="K29" s="81"/>
      <c r="L29" s="98">
        <v>201707</v>
      </c>
      <c r="M29" s="98"/>
      <c r="N29" s="79">
        <f t="shared" si="3"/>
        <v>322</v>
      </c>
      <c r="O29" s="98">
        <f t="shared" si="4"/>
        <v>215707</v>
      </c>
    </row>
    <row r="30" spans="1:15" ht="11.25">
      <c r="A30" s="9" t="s">
        <v>25</v>
      </c>
      <c r="B30" s="60">
        <v>12</v>
      </c>
      <c r="C30" s="60"/>
      <c r="D30" s="64">
        <v>21000</v>
      </c>
      <c r="E30" s="64"/>
      <c r="F30" s="81">
        <v>0</v>
      </c>
      <c r="G30" s="81"/>
      <c r="H30" s="64">
        <v>0</v>
      </c>
      <c r="I30" s="64"/>
      <c r="J30" s="81">
        <v>413</v>
      </c>
      <c r="K30" s="81"/>
      <c r="L30" s="98">
        <v>264200</v>
      </c>
      <c r="M30" s="98"/>
      <c r="N30" s="79">
        <f t="shared" si="3"/>
        <v>425</v>
      </c>
      <c r="O30" s="98">
        <f t="shared" si="4"/>
        <v>285200</v>
      </c>
    </row>
    <row r="31" spans="1:15" ht="10.5" customHeight="1">
      <c r="A31" s="33" t="s">
        <v>26</v>
      </c>
      <c r="B31" s="60">
        <v>1</v>
      </c>
      <c r="C31" s="60"/>
      <c r="D31" s="64">
        <v>2000</v>
      </c>
      <c r="E31" s="64"/>
      <c r="F31" s="81">
        <v>0</v>
      </c>
      <c r="G31" s="81"/>
      <c r="H31" s="64">
        <v>0</v>
      </c>
      <c r="I31" s="64"/>
      <c r="J31" s="81">
        <v>206</v>
      </c>
      <c r="K31" s="81"/>
      <c r="L31" s="98">
        <v>290069</v>
      </c>
      <c r="M31" s="98"/>
      <c r="N31" s="79">
        <f t="shared" si="3"/>
        <v>207</v>
      </c>
      <c r="O31" s="98">
        <f t="shared" si="4"/>
        <v>292069</v>
      </c>
    </row>
    <row r="32" spans="1:15" ht="11.25">
      <c r="A32" s="9" t="s">
        <v>27</v>
      </c>
      <c r="B32" s="63">
        <v>43</v>
      </c>
      <c r="C32" s="63"/>
      <c r="D32" s="65">
        <v>76000</v>
      </c>
      <c r="E32" s="65"/>
      <c r="F32" s="81">
        <v>0</v>
      </c>
      <c r="G32" s="81"/>
      <c r="H32" s="64">
        <v>0</v>
      </c>
      <c r="I32" s="64"/>
      <c r="J32" s="81">
        <v>781</v>
      </c>
      <c r="K32" s="81"/>
      <c r="L32" s="98">
        <v>524244.5</v>
      </c>
      <c r="M32" s="98"/>
      <c r="N32" s="79">
        <f t="shared" si="3"/>
        <v>824</v>
      </c>
      <c r="O32" s="98">
        <f t="shared" si="4"/>
        <v>600244.5</v>
      </c>
    </row>
    <row r="33" spans="1:15" ht="11.25">
      <c r="A33" s="33" t="s">
        <v>28</v>
      </c>
      <c r="B33" s="60">
        <v>4</v>
      </c>
      <c r="C33" s="60"/>
      <c r="D33" s="64">
        <v>8000</v>
      </c>
      <c r="E33" s="64"/>
      <c r="F33" s="81">
        <v>0</v>
      </c>
      <c r="G33" s="81"/>
      <c r="H33" s="64">
        <v>0</v>
      </c>
      <c r="I33" s="64"/>
      <c r="J33" s="81">
        <v>361</v>
      </c>
      <c r="K33" s="81"/>
      <c r="L33" s="98">
        <v>207752</v>
      </c>
      <c r="M33" s="98"/>
      <c r="N33" s="79">
        <f t="shared" si="3"/>
        <v>365</v>
      </c>
      <c r="O33" s="98">
        <f t="shared" si="4"/>
        <v>215752</v>
      </c>
    </row>
    <row r="34" spans="1:15" ht="11.25">
      <c r="A34" s="33" t="s">
        <v>29</v>
      </c>
      <c r="B34" s="60">
        <v>14</v>
      </c>
      <c r="C34" s="60"/>
      <c r="D34" s="64">
        <v>20000</v>
      </c>
      <c r="E34" s="64"/>
      <c r="F34" s="81">
        <v>16</v>
      </c>
      <c r="G34" s="81"/>
      <c r="H34" s="64">
        <v>20190</v>
      </c>
      <c r="I34" s="64"/>
      <c r="J34" s="81">
        <v>558</v>
      </c>
      <c r="K34" s="81"/>
      <c r="L34" s="98">
        <v>331225</v>
      </c>
      <c r="M34" s="98"/>
      <c r="N34" s="79">
        <f t="shared" si="3"/>
        <v>588</v>
      </c>
      <c r="O34" s="98">
        <f t="shared" si="4"/>
        <v>371415</v>
      </c>
    </row>
    <row r="35" spans="1:15" ht="11.25">
      <c r="A35" s="9" t="s">
        <v>92</v>
      </c>
      <c r="B35" s="60">
        <v>8</v>
      </c>
      <c r="C35" s="60"/>
      <c r="D35" s="64">
        <v>16000</v>
      </c>
      <c r="E35" s="64"/>
      <c r="F35" s="81">
        <v>1</v>
      </c>
      <c r="G35" s="81"/>
      <c r="H35" s="64">
        <v>612</v>
      </c>
      <c r="I35" s="64"/>
      <c r="J35" s="99">
        <v>238</v>
      </c>
      <c r="K35" s="99"/>
      <c r="L35" s="100">
        <v>157545.8</v>
      </c>
      <c r="M35" s="100"/>
      <c r="N35" s="79">
        <f t="shared" si="3"/>
        <v>247</v>
      </c>
      <c r="O35" s="98">
        <f t="shared" si="4"/>
        <v>174157.8</v>
      </c>
    </row>
    <row r="36" spans="1:15" ht="12" customHeight="1">
      <c r="A36" s="33" t="s">
        <v>30</v>
      </c>
      <c r="B36" s="60">
        <v>1</v>
      </c>
      <c r="C36" s="60"/>
      <c r="D36" s="64">
        <v>2000</v>
      </c>
      <c r="E36" s="64"/>
      <c r="F36" s="81">
        <v>0</v>
      </c>
      <c r="G36" s="81"/>
      <c r="H36" s="64">
        <v>0</v>
      </c>
      <c r="I36" s="64"/>
      <c r="J36" s="81">
        <v>167</v>
      </c>
      <c r="K36" s="81"/>
      <c r="L36" s="98">
        <v>116747</v>
      </c>
      <c r="M36" s="98"/>
      <c r="N36" s="79">
        <f t="shared" si="3"/>
        <v>168</v>
      </c>
      <c r="O36" s="98">
        <f t="shared" si="4"/>
        <v>118747</v>
      </c>
    </row>
    <row r="37" spans="1:15" ht="11.25">
      <c r="A37" s="33" t="s">
        <v>31</v>
      </c>
      <c r="B37" s="60">
        <v>27</v>
      </c>
      <c r="C37" s="60"/>
      <c r="D37" s="64">
        <v>45000</v>
      </c>
      <c r="E37" s="64"/>
      <c r="F37" s="81">
        <v>3</v>
      </c>
      <c r="G37" s="81"/>
      <c r="H37" s="64">
        <v>4492</v>
      </c>
      <c r="I37" s="64"/>
      <c r="J37" s="101">
        <v>984</v>
      </c>
      <c r="K37" s="101"/>
      <c r="L37" s="102">
        <v>592640</v>
      </c>
      <c r="M37" s="102"/>
      <c r="N37" s="79">
        <f t="shared" si="3"/>
        <v>1014</v>
      </c>
      <c r="O37" s="98">
        <f t="shared" si="4"/>
        <v>642132</v>
      </c>
    </row>
    <row r="38" spans="1:15" ht="11.25">
      <c r="A38" s="33" t="s">
        <v>33</v>
      </c>
      <c r="B38" s="60">
        <v>11</v>
      </c>
      <c r="C38" s="60"/>
      <c r="D38" s="64">
        <v>21000</v>
      </c>
      <c r="E38" s="64"/>
      <c r="F38" s="81">
        <v>0</v>
      </c>
      <c r="G38" s="81"/>
      <c r="H38" s="64">
        <v>0</v>
      </c>
      <c r="I38" s="64"/>
      <c r="J38" s="81">
        <v>393</v>
      </c>
      <c r="K38" s="81"/>
      <c r="L38" s="98">
        <v>214195</v>
      </c>
      <c r="M38" s="98"/>
      <c r="N38" s="79">
        <f t="shared" si="3"/>
        <v>404</v>
      </c>
      <c r="O38" s="98">
        <f t="shared" si="4"/>
        <v>235195</v>
      </c>
    </row>
    <row r="39" spans="1:15" ht="11.25">
      <c r="A39" s="9" t="s">
        <v>34</v>
      </c>
      <c r="B39" s="60">
        <v>44</v>
      </c>
      <c r="C39" s="60"/>
      <c r="D39" s="64">
        <v>68000</v>
      </c>
      <c r="E39" s="64"/>
      <c r="F39" s="81">
        <v>0</v>
      </c>
      <c r="G39" s="81"/>
      <c r="H39" s="64">
        <v>0</v>
      </c>
      <c r="I39" s="64"/>
      <c r="J39" s="81">
        <v>879</v>
      </c>
      <c r="K39" s="81"/>
      <c r="L39" s="98">
        <v>501819</v>
      </c>
      <c r="M39" s="98"/>
      <c r="N39" s="79">
        <f t="shared" si="3"/>
        <v>923</v>
      </c>
      <c r="O39" s="98">
        <f t="shared" si="4"/>
        <v>569819</v>
      </c>
    </row>
    <row r="40" spans="1:15" ht="11.25">
      <c r="A40" s="33" t="s">
        <v>32</v>
      </c>
      <c r="B40" s="60">
        <v>5</v>
      </c>
      <c r="C40" s="60"/>
      <c r="D40" s="64">
        <v>10000</v>
      </c>
      <c r="E40" s="64"/>
      <c r="F40" s="81">
        <v>0</v>
      </c>
      <c r="G40" s="81"/>
      <c r="H40" s="64">
        <v>0</v>
      </c>
      <c r="I40" s="64"/>
      <c r="J40" s="81">
        <v>507</v>
      </c>
      <c r="K40" s="81"/>
      <c r="L40" s="98">
        <v>298290</v>
      </c>
      <c r="M40" s="98"/>
      <c r="N40" s="79">
        <f t="shared" si="3"/>
        <v>512</v>
      </c>
      <c r="O40" s="98">
        <f t="shared" si="4"/>
        <v>308290</v>
      </c>
    </row>
    <row r="41" spans="1:15" ht="11.25">
      <c r="A41" s="33" t="s">
        <v>35</v>
      </c>
      <c r="B41" s="60">
        <v>2</v>
      </c>
      <c r="C41" s="60"/>
      <c r="D41" s="64">
        <v>4000</v>
      </c>
      <c r="E41" s="64"/>
      <c r="F41" s="81">
        <v>0</v>
      </c>
      <c r="G41" s="81"/>
      <c r="H41" s="64">
        <v>0</v>
      </c>
      <c r="I41" s="64"/>
      <c r="J41" s="81">
        <v>302</v>
      </c>
      <c r="K41" s="81"/>
      <c r="L41" s="98">
        <v>203575</v>
      </c>
      <c r="M41" s="98"/>
      <c r="N41" s="79">
        <f t="shared" si="3"/>
        <v>304</v>
      </c>
      <c r="O41" s="98">
        <f t="shared" si="4"/>
        <v>207575</v>
      </c>
    </row>
    <row r="42" spans="1:15" ht="11.25">
      <c r="A42" s="9" t="s">
        <v>21</v>
      </c>
      <c r="B42" s="15">
        <f aca="true" t="shared" si="5" ref="B42:L42">SUM(B28:B41)</f>
        <v>187</v>
      </c>
      <c r="C42" s="15"/>
      <c r="D42" s="64">
        <f t="shared" si="5"/>
        <v>319000</v>
      </c>
      <c r="E42" s="64"/>
      <c r="F42" s="81">
        <f t="shared" si="5"/>
        <v>28</v>
      </c>
      <c r="G42" s="81"/>
      <c r="H42" s="64">
        <f t="shared" si="5"/>
        <v>33874</v>
      </c>
      <c r="I42" s="64"/>
      <c r="J42" s="15">
        <f t="shared" si="5"/>
        <v>6488</v>
      </c>
      <c r="K42" s="15"/>
      <c r="L42" s="17">
        <f t="shared" si="5"/>
        <v>4158314.3</v>
      </c>
      <c r="M42" s="17"/>
      <c r="N42" s="79">
        <f t="shared" si="3"/>
        <v>6703</v>
      </c>
      <c r="O42" s="98">
        <f t="shared" si="4"/>
        <v>4511188.3</v>
      </c>
    </row>
    <row r="43" spans="1:15" ht="11.25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38"/>
      <c r="M43" s="38"/>
      <c r="N43" s="14"/>
      <c r="O43" s="38"/>
    </row>
    <row r="44" spans="1:15" ht="12" thickBot="1">
      <c r="A44" s="10" t="s">
        <v>36</v>
      </c>
      <c r="B44" s="34">
        <f>+B42+B24</f>
        <v>6846</v>
      </c>
      <c r="C44" s="34"/>
      <c r="D44" s="82">
        <f>+D42+D24</f>
        <v>13000872</v>
      </c>
      <c r="E44" s="82"/>
      <c r="F44" s="34">
        <f aca="true" t="shared" si="6" ref="F44:O44">+F42+F24</f>
        <v>135</v>
      </c>
      <c r="G44" s="34"/>
      <c r="H44" s="82">
        <f>+H42+H24</f>
        <v>294251.2</v>
      </c>
      <c r="I44" s="82"/>
      <c r="J44" s="34">
        <f t="shared" si="6"/>
        <v>27226</v>
      </c>
      <c r="K44" s="34"/>
      <c r="L44" s="39">
        <f t="shared" si="6"/>
        <v>34677072</v>
      </c>
      <c r="M44" s="39"/>
      <c r="N44" s="34">
        <f t="shared" si="6"/>
        <v>34207</v>
      </c>
      <c r="O44" s="39">
        <f t="shared" si="6"/>
        <v>47972195.199999996</v>
      </c>
    </row>
    <row r="45" spans="1:18" ht="12" thickTop="1">
      <c r="A45" s="9" t="s">
        <v>37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1"/>
      <c r="M45" s="31"/>
      <c r="N45" s="11"/>
      <c r="O45" s="31"/>
      <c r="P45" s="2"/>
      <c r="Q45" s="2"/>
      <c r="R45" s="2"/>
    </row>
    <row r="46" spans="1:24" ht="11.25">
      <c r="A46" s="40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1"/>
      <c r="M46" s="31"/>
      <c r="N46" s="11"/>
      <c r="O46" s="31"/>
      <c r="P46" s="2"/>
      <c r="Q46" s="2"/>
      <c r="R46" s="2"/>
      <c r="S46" s="2"/>
      <c r="T46" s="2"/>
      <c r="U46" s="2"/>
      <c r="V46" s="2"/>
      <c r="W46" s="2"/>
      <c r="X46" s="2"/>
    </row>
    <row r="47" spans="1:24" ht="11.25">
      <c r="A47" s="4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1"/>
      <c r="M47" s="31"/>
      <c r="N47" s="11"/>
      <c r="O47" s="31"/>
      <c r="P47" s="2"/>
      <c r="Q47" s="2"/>
      <c r="R47" s="2"/>
      <c r="S47" s="2"/>
      <c r="T47" s="2"/>
      <c r="U47" s="2"/>
      <c r="V47" s="2"/>
      <c r="W47" s="2"/>
      <c r="X47" s="2"/>
    </row>
    <row r="48" spans="1:15" ht="11.25">
      <c r="A48" s="9" t="s">
        <v>39</v>
      </c>
      <c r="B48" s="4"/>
      <c r="C48" s="4"/>
      <c r="D48" s="4"/>
      <c r="E48" s="4"/>
      <c r="F48" s="33"/>
      <c r="G48" s="33"/>
      <c r="H48" s="33"/>
      <c r="I48" s="33"/>
      <c r="J48" s="33"/>
      <c r="K48" s="33"/>
      <c r="L48" s="33"/>
      <c r="M48" s="33"/>
      <c r="N48" s="4"/>
      <c r="O48" s="33"/>
    </row>
    <row r="49" spans="1:15" ht="11.25">
      <c r="A49" s="9" t="s">
        <v>106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2" thickBot="1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2" thickTop="1">
      <c r="A51" s="2"/>
      <c r="B51" s="125"/>
      <c r="C51" s="126"/>
      <c r="D51" s="126"/>
      <c r="E51" s="92"/>
      <c r="F51" s="125" t="s">
        <v>0</v>
      </c>
      <c r="G51" s="126"/>
      <c r="H51" s="126"/>
      <c r="I51" s="92"/>
      <c r="J51" s="125"/>
      <c r="K51" s="126"/>
      <c r="L51" s="129"/>
      <c r="M51" s="92"/>
      <c r="N51" s="130"/>
      <c r="O51" s="135"/>
    </row>
    <row r="52" spans="1:15" ht="11.25">
      <c r="A52" s="2"/>
      <c r="B52" s="127" t="s">
        <v>7</v>
      </c>
      <c r="C52" s="128"/>
      <c r="D52" s="128"/>
      <c r="E52" s="93"/>
      <c r="F52" s="123" t="s">
        <v>8</v>
      </c>
      <c r="G52" s="124"/>
      <c r="H52" s="124"/>
      <c r="I52" s="95"/>
      <c r="J52" s="127" t="s">
        <v>107</v>
      </c>
      <c r="K52" s="128"/>
      <c r="L52" s="131"/>
      <c r="M52" s="93"/>
      <c r="N52" s="132"/>
      <c r="O52" s="136"/>
    </row>
    <row r="53" spans="1:15" ht="11.25">
      <c r="A53" s="2"/>
      <c r="B53" s="121" t="s">
        <v>1</v>
      </c>
      <c r="C53" s="122"/>
      <c r="D53" s="122"/>
      <c r="E53" s="94"/>
      <c r="F53" s="121" t="s">
        <v>1</v>
      </c>
      <c r="G53" s="122"/>
      <c r="H53" s="122"/>
      <c r="I53" s="94"/>
      <c r="J53" s="121" t="s">
        <v>108</v>
      </c>
      <c r="K53" s="122"/>
      <c r="L53" s="133"/>
      <c r="M53" s="94"/>
      <c r="N53" s="134" t="s">
        <v>2</v>
      </c>
      <c r="O53" s="137"/>
    </row>
    <row r="54" spans="1:15" ht="12" thickBot="1">
      <c r="A54" s="3"/>
      <c r="B54" s="29" t="s">
        <v>3</v>
      </c>
      <c r="C54" s="29"/>
      <c r="D54" s="29" t="s">
        <v>4</v>
      </c>
      <c r="E54" s="29"/>
      <c r="F54" s="28" t="s">
        <v>3</v>
      </c>
      <c r="G54" s="28"/>
      <c r="H54" s="29" t="s">
        <v>4</v>
      </c>
      <c r="I54" s="29"/>
      <c r="J54" s="28" t="s">
        <v>3</v>
      </c>
      <c r="K54" s="28"/>
      <c r="L54" s="29" t="s">
        <v>4</v>
      </c>
      <c r="M54" s="29"/>
      <c r="N54" s="30" t="s">
        <v>3</v>
      </c>
      <c r="O54" s="138" t="s">
        <v>4</v>
      </c>
    </row>
    <row r="55" spans="1:15" ht="11.25">
      <c r="A55" s="37"/>
      <c r="B55" s="83"/>
      <c r="C55" s="105"/>
      <c r="D55" s="84"/>
      <c r="E55" s="105"/>
      <c r="F55" s="52"/>
      <c r="G55" s="52"/>
      <c r="H55" s="52"/>
      <c r="I55" s="52"/>
      <c r="J55" s="52"/>
      <c r="K55" s="52"/>
      <c r="L55" s="52"/>
      <c r="M55" s="52"/>
      <c r="N55" s="52"/>
      <c r="O55" s="70"/>
    </row>
    <row r="56" spans="1:15" ht="33.75">
      <c r="A56" s="19" t="s">
        <v>40</v>
      </c>
      <c r="B56" s="53"/>
      <c r="C56" s="106"/>
      <c r="D56" s="85"/>
      <c r="E56" s="106"/>
      <c r="F56" s="54"/>
      <c r="G56" s="54"/>
      <c r="H56" s="54"/>
      <c r="I56" s="54"/>
      <c r="J56" s="54"/>
      <c r="K56" s="54"/>
      <c r="L56" s="54"/>
      <c r="M56" s="54"/>
      <c r="N56" s="54"/>
      <c r="O56" s="71"/>
    </row>
    <row r="57" spans="1:15" ht="11.25">
      <c r="A57" s="2"/>
      <c r="B57" s="86"/>
      <c r="C57" s="107"/>
      <c r="D57" s="87"/>
      <c r="E57" s="111"/>
      <c r="F57" s="22"/>
      <c r="G57" s="22"/>
      <c r="H57" s="22"/>
      <c r="I57" s="22"/>
      <c r="J57" s="22"/>
      <c r="K57" s="22"/>
      <c r="L57" s="18"/>
      <c r="M57" s="18"/>
      <c r="N57" s="27"/>
      <c r="O57" s="72"/>
    </row>
    <row r="58" spans="1:15" ht="11.25">
      <c r="A58" s="33" t="s">
        <v>41</v>
      </c>
      <c r="B58" s="88">
        <v>14</v>
      </c>
      <c r="C58" s="108"/>
      <c r="D58" s="89">
        <v>28000</v>
      </c>
      <c r="E58" s="112"/>
      <c r="F58" s="81">
        <v>0</v>
      </c>
      <c r="G58" s="81"/>
      <c r="H58" s="64">
        <v>0</v>
      </c>
      <c r="I58" s="64"/>
      <c r="J58" s="81">
        <v>173</v>
      </c>
      <c r="K58" s="81"/>
      <c r="L58" s="98">
        <v>499225</v>
      </c>
      <c r="M58" s="98"/>
      <c r="N58" s="79">
        <f aca="true" t="shared" si="7" ref="N58:N80">SUM(B58,F58,J58)</f>
        <v>187</v>
      </c>
      <c r="O58" s="98">
        <f aca="true" t="shared" si="8" ref="O58:O80">SUM(D58,H58,L58)</f>
        <v>527225</v>
      </c>
    </row>
    <row r="59" spans="1:15" ht="11.25">
      <c r="A59" s="33" t="s">
        <v>42</v>
      </c>
      <c r="B59" s="88">
        <v>9</v>
      </c>
      <c r="C59" s="108"/>
      <c r="D59" s="89">
        <v>18000</v>
      </c>
      <c r="E59" s="112"/>
      <c r="F59" s="81">
        <v>0</v>
      </c>
      <c r="G59" s="81"/>
      <c r="H59" s="64">
        <v>0</v>
      </c>
      <c r="I59" s="64"/>
      <c r="J59" s="81">
        <v>466</v>
      </c>
      <c r="K59" s="81"/>
      <c r="L59" s="98">
        <v>1588895</v>
      </c>
      <c r="M59" s="98"/>
      <c r="N59" s="79">
        <f t="shared" si="7"/>
        <v>475</v>
      </c>
      <c r="O59" s="98">
        <f t="shared" si="8"/>
        <v>1606895</v>
      </c>
    </row>
    <row r="60" spans="1:15" ht="11.25">
      <c r="A60" s="33" t="s">
        <v>43</v>
      </c>
      <c r="B60" s="88">
        <v>13</v>
      </c>
      <c r="C60" s="108"/>
      <c r="D60" s="89">
        <v>23000</v>
      </c>
      <c r="E60" s="112"/>
      <c r="F60" s="81">
        <v>0</v>
      </c>
      <c r="G60" s="81"/>
      <c r="H60" s="64">
        <v>0</v>
      </c>
      <c r="I60" s="64"/>
      <c r="J60" s="81">
        <v>473</v>
      </c>
      <c r="K60" s="81"/>
      <c r="L60" s="98">
        <v>1595440</v>
      </c>
      <c r="M60" s="98"/>
      <c r="N60" s="79">
        <f t="shared" si="7"/>
        <v>486</v>
      </c>
      <c r="O60" s="98">
        <f t="shared" si="8"/>
        <v>1618440</v>
      </c>
    </row>
    <row r="61" spans="1:15" ht="11.25">
      <c r="A61" s="33" t="s">
        <v>44</v>
      </c>
      <c r="B61" s="88">
        <v>27</v>
      </c>
      <c r="C61" s="108"/>
      <c r="D61" s="89">
        <v>48000</v>
      </c>
      <c r="E61" s="112"/>
      <c r="F61" s="81">
        <v>0</v>
      </c>
      <c r="G61" s="81"/>
      <c r="H61" s="64">
        <v>0</v>
      </c>
      <c r="I61" s="64"/>
      <c r="J61" s="81">
        <v>1512</v>
      </c>
      <c r="K61" s="81"/>
      <c r="L61" s="98">
        <v>4553310</v>
      </c>
      <c r="M61" s="98"/>
      <c r="N61" s="79">
        <f t="shared" si="7"/>
        <v>1539</v>
      </c>
      <c r="O61" s="98">
        <f t="shared" si="8"/>
        <v>4601310</v>
      </c>
    </row>
    <row r="62" spans="1:15" ht="11.25">
      <c r="A62" s="33" t="s">
        <v>45</v>
      </c>
      <c r="B62" s="88">
        <v>6</v>
      </c>
      <c r="C62" s="108"/>
      <c r="D62" s="89">
        <v>12000</v>
      </c>
      <c r="E62" s="112"/>
      <c r="F62" s="81">
        <v>0</v>
      </c>
      <c r="G62" s="81"/>
      <c r="H62" s="64">
        <v>0</v>
      </c>
      <c r="I62" s="64"/>
      <c r="J62" s="81">
        <v>222</v>
      </c>
      <c r="K62" s="81"/>
      <c r="L62" s="98">
        <v>769520</v>
      </c>
      <c r="M62" s="98"/>
      <c r="N62" s="79">
        <f t="shared" si="7"/>
        <v>228</v>
      </c>
      <c r="O62" s="98">
        <f t="shared" si="8"/>
        <v>781520</v>
      </c>
    </row>
    <row r="63" spans="1:15" ht="11.25">
      <c r="A63" s="33" t="s">
        <v>46</v>
      </c>
      <c r="B63" s="88">
        <v>193</v>
      </c>
      <c r="C63" s="108"/>
      <c r="D63" s="89">
        <v>368000</v>
      </c>
      <c r="E63" s="112"/>
      <c r="F63" s="81">
        <v>11</v>
      </c>
      <c r="G63" s="81"/>
      <c r="H63" s="64">
        <v>28071</v>
      </c>
      <c r="I63" s="64"/>
      <c r="J63" s="81">
        <v>885</v>
      </c>
      <c r="K63" s="81"/>
      <c r="L63" s="98">
        <v>2966935</v>
      </c>
      <c r="M63" s="98"/>
      <c r="N63" s="79">
        <f t="shared" si="7"/>
        <v>1089</v>
      </c>
      <c r="O63" s="98">
        <f t="shared" si="8"/>
        <v>3363006</v>
      </c>
    </row>
    <row r="64" spans="1:15" ht="11.25">
      <c r="A64" s="33" t="s">
        <v>47</v>
      </c>
      <c r="B64" s="88">
        <v>7</v>
      </c>
      <c r="C64" s="108"/>
      <c r="D64" s="89">
        <v>12000</v>
      </c>
      <c r="E64" s="112"/>
      <c r="F64" s="81">
        <v>0</v>
      </c>
      <c r="G64" s="81"/>
      <c r="H64" s="64">
        <v>0</v>
      </c>
      <c r="I64" s="64"/>
      <c r="J64" s="81">
        <v>507</v>
      </c>
      <c r="K64" s="81"/>
      <c r="L64" s="98">
        <v>1535734.25</v>
      </c>
      <c r="M64" s="98"/>
      <c r="N64" s="79">
        <f t="shared" si="7"/>
        <v>514</v>
      </c>
      <c r="O64" s="98">
        <f t="shared" si="8"/>
        <v>1547734.25</v>
      </c>
    </row>
    <row r="65" spans="1:15" ht="11.25">
      <c r="A65" s="33" t="s">
        <v>48</v>
      </c>
      <c r="B65" s="88">
        <v>14</v>
      </c>
      <c r="C65" s="108"/>
      <c r="D65" s="89">
        <v>28000</v>
      </c>
      <c r="E65" s="112"/>
      <c r="F65" s="81">
        <v>0</v>
      </c>
      <c r="G65" s="81"/>
      <c r="H65" s="64">
        <v>0</v>
      </c>
      <c r="I65" s="64"/>
      <c r="J65" s="81">
        <v>259</v>
      </c>
      <c r="K65" s="81"/>
      <c r="L65" s="98">
        <v>914801</v>
      </c>
      <c r="M65" s="98"/>
      <c r="N65" s="79">
        <f t="shared" si="7"/>
        <v>273</v>
      </c>
      <c r="O65" s="98">
        <f t="shared" si="8"/>
        <v>942801</v>
      </c>
    </row>
    <row r="66" spans="1:15" ht="11.25">
      <c r="A66" s="33" t="s">
        <v>49</v>
      </c>
      <c r="B66" s="88">
        <v>134</v>
      </c>
      <c r="C66" s="108"/>
      <c r="D66" s="89">
        <v>251000</v>
      </c>
      <c r="E66" s="112"/>
      <c r="F66" s="81">
        <v>0</v>
      </c>
      <c r="G66" s="81"/>
      <c r="H66" s="64">
        <v>0</v>
      </c>
      <c r="I66" s="64"/>
      <c r="J66" s="81">
        <v>1299</v>
      </c>
      <c r="K66" s="81"/>
      <c r="L66" s="98">
        <v>4260387</v>
      </c>
      <c r="M66" s="98"/>
      <c r="N66" s="79">
        <f t="shared" si="7"/>
        <v>1433</v>
      </c>
      <c r="O66" s="98">
        <f t="shared" si="8"/>
        <v>4511387</v>
      </c>
    </row>
    <row r="67" spans="1:15" ht="11.25">
      <c r="A67" s="33" t="s">
        <v>50</v>
      </c>
      <c r="B67" s="88">
        <v>53</v>
      </c>
      <c r="C67" s="108"/>
      <c r="D67" s="89">
        <v>103000</v>
      </c>
      <c r="E67" s="112"/>
      <c r="F67" s="81">
        <v>3</v>
      </c>
      <c r="G67" s="81"/>
      <c r="H67" s="64">
        <v>9907.8</v>
      </c>
      <c r="I67" s="64"/>
      <c r="J67" s="81">
        <v>497</v>
      </c>
      <c r="K67" s="81"/>
      <c r="L67" s="98">
        <v>1677384</v>
      </c>
      <c r="M67" s="98"/>
      <c r="N67" s="79">
        <f t="shared" si="7"/>
        <v>553</v>
      </c>
      <c r="O67" s="98">
        <f t="shared" si="8"/>
        <v>1790291.8</v>
      </c>
    </row>
    <row r="68" spans="1:15" ht="11.25">
      <c r="A68" s="33" t="s">
        <v>51</v>
      </c>
      <c r="B68" s="88">
        <v>20</v>
      </c>
      <c r="C68" s="108"/>
      <c r="D68" s="89">
        <v>38000</v>
      </c>
      <c r="E68" s="112"/>
      <c r="F68" s="81">
        <v>1</v>
      </c>
      <c r="G68" s="81"/>
      <c r="H68" s="64">
        <v>1980</v>
      </c>
      <c r="I68" s="64"/>
      <c r="J68" s="81">
        <v>265</v>
      </c>
      <c r="K68" s="81"/>
      <c r="L68" s="98">
        <v>879850</v>
      </c>
      <c r="M68" s="98"/>
      <c r="N68" s="79">
        <f t="shared" si="7"/>
        <v>286</v>
      </c>
      <c r="O68" s="98">
        <f t="shared" si="8"/>
        <v>919830</v>
      </c>
    </row>
    <row r="69" spans="1:15" ht="11.25">
      <c r="A69" s="33" t="s">
        <v>52</v>
      </c>
      <c r="B69" s="88">
        <v>5</v>
      </c>
      <c r="C69" s="108"/>
      <c r="D69" s="89">
        <v>9000</v>
      </c>
      <c r="E69" s="112"/>
      <c r="F69" s="81">
        <v>0</v>
      </c>
      <c r="G69" s="81"/>
      <c r="H69" s="64">
        <v>0</v>
      </c>
      <c r="I69" s="64"/>
      <c r="J69" s="81">
        <v>464</v>
      </c>
      <c r="K69" s="81"/>
      <c r="L69" s="98">
        <v>1579515</v>
      </c>
      <c r="M69" s="98"/>
      <c r="N69" s="79">
        <f t="shared" si="7"/>
        <v>469</v>
      </c>
      <c r="O69" s="98">
        <f t="shared" si="8"/>
        <v>1588515</v>
      </c>
    </row>
    <row r="70" spans="1:15" ht="11.25">
      <c r="A70" s="33" t="s">
        <v>53</v>
      </c>
      <c r="B70" s="88">
        <v>22</v>
      </c>
      <c r="C70" s="108"/>
      <c r="D70" s="89">
        <v>44000</v>
      </c>
      <c r="E70" s="112"/>
      <c r="F70" s="81">
        <v>3</v>
      </c>
      <c r="G70" s="81"/>
      <c r="H70" s="64">
        <v>5661.6</v>
      </c>
      <c r="I70" s="64"/>
      <c r="J70" s="81">
        <v>330</v>
      </c>
      <c r="K70" s="81"/>
      <c r="L70" s="98">
        <v>1041103</v>
      </c>
      <c r="M70" s="98"/>
      <c r="N70" s="79">
        <f t="shared" si="7"/>
        <v>355</v>
      </c>
      <c r="O70" s="98">
        <f t="shared" si="8"/>
        <v>1090764.6</v>
      </c>
    </row>
    <row r="71" spans="1:15" ht="11.25">
      <c r="A71" s="33" t="s">
        <v>54</v>
      </c>
      <c r="B71" s="88">
        <v>93</v>
      </c>
      <c r="C71" s="108"/>
      <c r="D71" s="89">
        <v>179000</v>
      </c>
      <c r="E71" s="112"/>
      <c r="F71" s="81">
        <v>0</v>
      </c>
      <c r="G71" s="81"/>
      <c r="H71" s="64">
        <v>0</v>
      </c>
      <c r="I71" s="64"/>
      <c r="J71" s="81">
        <v>351</v>
      </c>
      <c r="K71" s="81"/>
      <c r="L71" s="98">
        <v>1195930</v>
      </c>
      <c r="M71" s="98"/>
      <c r="N71" s="79">
        <f t="shared" si="7"/>
        <v>444</v>
      </c>
      <c r="O71" s="98">
        <f t="shared" si="8"/>
        <v>1374930</v>
      </c>
    </row>
    <row r="72" spans="1:15" ht="11.25">
      <c r="A72" s="9" t="s">
        <v>55</v>
      </c>
      <c r="B72" s="88">
        <v>451</v>
      </c>
      <c r="C72" s="108"/>
      <c r="D72" s="89">
        <v>871000</v>
      </c>
      <c r="E72" s="112"/>
      <c r="F72" s="81">
        <v>2</v>
      </c>
      <c r="G72" s="81"/>
      <c r="H72" s="64">
        <v>5661.6</v>
      </c>
      <c r="I72" s="64"/>
      <c r="J72" s="16">
        <v>898</v>
      </c>
      <c r="K72" s="16"/>
      <c r="L72" s="103">
        <v>3085946</v>
      </c>
      <c r="M72" s="103"/>
      <c r="N72" s="79">
        <f t="shared" si="7"/>
        <v>1351</v>
      </c>
      <c r="O72" s="98">
        <f t="shared" si="8"/>
        <v>3962607.6</v>
      </c>
    </row>
    <row r="73" spans="1:15" ht="11.25">
      <c r="A73" s="33" t="s">
        <v>56</v>
      </c>
      <c r="B73" s="88">
        <v>91</v>
      </c>
      <c r="C73" s="108"/>
      <c r="D73" s="89">
        <v>171000</v>
      </c>
      <c r="E73" s="112"/>
      <c r="F73" s="81">
        <v>0</v>
      </c>
      <c r="G73" s="81"/>
      <c r="H73" s="64">
        <v>0</v>
      </c>
      <c r="I73" s="64"/>
      <c r="J73" s="16">
        <v>493</v>
      </c>
      <c r="K73" s="16"/>
      <c r="L73" s="103">
        <v>1624621</v>
      </c>
      <c r="M73" s="103"/>
      <c r="N73" s="79">
        <f t="shared" si="7"/>
        <v>584</v>
      </c>
      <c r="O73" s="98">
        <f t="shared" si="8"/>
        <v>1795621</v>
      </c>
    </row>
    <row r="74" spans="1:15" ht="11.25">
      <c r="A74" s="33" t="s">
        <v>57</v>
      </c>
      <c r="B74" s="88">
        <v>16</v>
      </c>
      <c r="C74" s="108"/>
      <c r="D74" s="89">
        <v>32000</v>
      </c>
      <c r="E74" s="112"/>
      <c r="F74" s="81">
        <v>0</v>
      </c>
      <c r="G74" s="81"/>
      <c r="H74" s="64">
        <v>0</v>
      </c>
      <c r="I74" s="64"/>
      <c r="J74" s="16">
        <v>175</v>
      </c>
      <c r="K74" s="16"/>
      <c r="L74" s="103">
        <v>606392.7</v>
      </c>
      <c r="M74" s="103"/>
      <c r="N74" s="79">
        <f t="shared" si="7"/>
        <v>191</v>
      </c>
      <c r="O74" s="98">
        <f t="shared" si="8"/>
        <v>638392.7</v>
      </c>
    </row>
    <row r="75" spans="1:15" ht="11.25">
      <c r="A75" s="33" t="s">
        <v>58</v>
      </c>
      <c r="B75" s="88">
        <v>428</v>
      </c>
      <c r="C75" s="108"/>
      <c r="D75" s="89">
        <v>836000</v>
      </c>
      <c r="E75" s="112"/>
      <c r="F75" s="81">
        <v>10</v>
      </c>
      <c r="G75" s="81"/>
      <c r="H75" s="64">
        <v>23909.65</v>
      </c>
      <c r="I75" s="64"/>
      <c r="J75" s="16">
        <v>158</v>
      </c>
      <c r="K75" s="16"/>
      <c r="L75" s="103">
        <v>547395</v>
      </c>
      <c r="M75" s="103"/>
      <c r="N75" s="79">
        <f t="shared" si="7"/>
        <v>596</v>
      </c>
      <c r="O75" s="98">
        <f t="shared" si="8"/>
        <v>1407304.65</v>
      </c>
    </row>
    <row r="76" spans="1:15" ht="11.25">
      <c r="A76" s="33" t="s">
        <v>59</v>
      </c>
      <c r="B76" s="88">
        <v>107</v>
      </c>
      <c r="C76" s="108"/>
      <c r="D76" s="89">
        <v>197000</v>
      </c>
      <c r="E76" s="112"/>
      <c r="F76" s="81">
        <v>18</v>
      </c>
      <c r="G76" s="81"/>
      <c r="H76" s="64">
        <v>49722.3</v>
      </c>
      <c r="I76" s="64"/>
      <c r="J76" s="81">
        <v>730</v>
      </c>
      <c r="K76" s="81"/>
      <c r="L76" s="98">
        <v>2437707</v>
      </c>
      <c r="M76" s="98"/>
      <c r="N76" s="79">
        <f t="shared" si="7"/>
        <v>855</v>
      </c>
      <c r="O76" s="98">
        <f t="shared" si="8"/>
        <v>2684429.3</v>
      </c>
    </row>
    <row r="77" spans="1:15" ht="11.25">
      <c r="A77" s="33" t="s">
        <v>60</v>
      </c>
      <c r="B77" s="88">
        <v>79</v>
      </c>
      <c r="C77" s="108"/>
      <c r="D77" s="89">
        <v>154000</v>
      </c>
      <c r="E77" s="112"/>
      <c r="F77" s="81">
        <v>0</v>
      </c>
      <c r="G77" s="81"/>
      <c r="H77" s="64">
        <v>0</v>
      </c>
      <c r="I77" s="64"/>
      <c r="J77" s="81">
        <v>236</v>
      </c>
      <c r="K77" s="81"/>
      <c r="L77" s="98">
        <v>814085</v>
      </c>
      <c r="M77" s="98"/>
      <c r="N77" s="79">
        <f t="shared" si="7"/>
        <v>315</v>
      </c>
      <c r="O77" s="98">
        <f t="shared" si="8"/>
        <v>968085</v>
      </c>
    </row>
    <row r="78" spans="1:15" ht="11.25">
      <c r="A78" s="33" t="s">
        <v>61</v>
      </c>
      <c r="B78" s="88">
        <v>97</v>
      </c>
      <c r="C78" s="108"/>
      <c r="D78" s="89">
        <v>190250</v>
      </c>
      <c r="E78" s="112"/>
      <c r="F78" s="81">
        <v>0</v>
      </c>
      <c r="G78" s="81"/>
      <c r="H78" s="64">
        <v>0</v>
      </c>
      <c r="I78" s="64"/>
      <c r="J78" s="81">
        <v>218</v>
      </c>
      <c r="K78" s="81"/>
      <c r="L78" s="98">
        <v>742168</v>
      </c>
      <c r="M78" s="98"/>
      <c r="N78" s="79">
        <f t="shared" si="7"/>
        <v>315</v>
      </c>
      <c r="O78" s="98">
        <f t="shared" si="8"/>
        <v>932418</v>
      </c>
    </row>
    <row r="79" spans="1:15" ht="11.25">
      <c r="A79" s="33" t="s">
        <v>62</v>
      </c>
      <c r="B79" s="88">
        <v>19</v>
      </c>
      <c r="C79" s="108"/>
      <c r="D79" s="89">
        <v>35000</v>
      </c>
      <c r="E79" s="112"/>
      <c r="F79" s="81">
        <v>0</v>
      </c>
      <c r="G79" s="81"/>
      <c r="H79" s="64">
        <v>0</v>
      </c>
      <c r="I79" s="64"/>
      <c r="J79" s="81">
        <v>144</v>
      </c>
      <c r="K79" s="81"/>
      <c r="L79" s="98">
        <v>487280</v>
      </c>
      <c r="M79" s="98"/>
      <c r="N79" s="79">
        <f t="shared" si="7"/>
        <v>163</v>
      </c>
      <c r="O79" s="98">
        <f t="shared" si="8"/>
        <v>522280</v>
      </c>
    </row>
    <row r="80" spans="1:15" ht="11.25">
      <c r="A80" s="33" t="s">
        <v>21</v>
      </c>
      <c r="B80" s="55">
        <f aca="true" t="shared" si="9" ref="B80:L80">SUM(B58:B79)</f>
        <v>1898</v>
      </c>
      <c r="C80" s="109"/>
      <c r="D80" s="89">
        <f t="shared" si="9"/>
        <v>3647250</v>
      </c>
      <c r="E80" s="112"/>
      <c r="F80" s="15">
        <f t="shared" si="9"/>
        <v>48</v>
      </c>
      <c r="G80" s="113"/>
      <c r="H80" s="89">
        <f t="shared" si="9"/>
        <v>124913.95</v>
      </c>
      <c r="I80" s="112"/>
      <c r="J80" s="15">
        <f t="shared" si="9"/>
        <v>10755</v>
      </c>
      <c r="K80" s="15"/>
      <c r="L80" s="21">
        <f t="shared" si="9"/>
        <v>35403623.95</v>
      </c>
      <c r="M80" s="21"/>
      <c r="N80" s="79">
        <f t="shared" si="7"/>
        <v>12701</v>
      </c>
      <c r="O80" s="98">
        <f t="shared" si="8"/>
        <v>39175787.900000006</v>
      </c>
    </row>
    <row r="81" spans="2:15" ht="11.25">
      <c r="B81" s="55"/>
      <c r="C81" s="109"/>
      <c r="D81" s="90"/>
      <c r="E81" s="113"/>
      <c r="F81" s="15"/>
      <c r="G81" s="15"/>
      <c r="H81" s="15"/>
      <c r="I81" s="15"/>
      <c r="J81" s="15"/>
      <c r="K81" s="15"/>
      <c r="L81" s="17"/>
      <c r="M81" s="17"/>
      <c r="N81" s="16"/>
      <c r="O81" s="61"/>
    </row>
    <row r="82" spans="1:15" ht="33.75">
      <c r="A82" s="19" t="s">
        <v>63</v>
      </c>
      <c r="B82" s="55"/>
      <c r="C82" s="109"/>
      <c r="D82" s="90"/>
      <c r="E82" s="113"/>
      <c r="F82" s="15"/>
      <c r="G82" s="15"/>
      <c r="H82" s="15"/>
      <c r="I82" s="15"/>
      <c r="J82" s="15"/>
      <c r="K82" s="15"/>
      <c r="L82" s="17"/>
      <c r="M82" s="17"/>
      <c r="N82" s="16"/>
      <c r="O82" s="61"/>
    </row>
    <row r="83" spans="1:15" ht="11.25">
      <c r="A83" s="2"/>
      <c r="B83" s="86"/>
      <c r="C83" s="107"/>
      <c r="D83" s="87"/>
      <c r="E83" s="111"/>
      <c r="F83" s="22"/>
      <c r="G83" s="22"/>
      <c r="H83" s="22"/>
      <c r="I83" s="22"/>
      <c r="J83" s="22"/>
      <c r="K83" s="22"/>
      <c r="L83" s="18"/>
      <c r="M83" s="18"/>
      <c r="N83" s="27"/>
      <c r="O83" s="72"/>
    </row>
    <row r="84" spans="1:15" ht="11.25">
      <c r="A84" s="1" t="s">
        <v>5</v>
      </c>
      <c r="B84" s="88">
        <v>3</v>
      </c>
      <c r="C84" s="108"/>
      <c r="D84" s="89">
        <v>6000</v>
      </c>
      <c r="E84" s="112"/>
      <c r="F84" s="81">
        <v>0</v>
      </c>
      <c r="G84" s="81"/>
      <c r="H84" s="64">
        <v>0</v>
      </c>
      <c r="I84" s="64"/>
      <c r="J84" s="81">
        <v>35</v>
      </c>
      <c r="K84" s="81"/>
      <c r="L84" s="98">
        <v>113639</v>
      </c>
      <c r="M84" s="98"/>
      <c r="N84" s="79">
        <f>SUM(B84,F84,J84)</f>
        <v>38</v>
      </c>
      <c r="O84" s="98">
        <f>SUM(D84,H84,L84)</f>
        <v>119639</v>
      </c>
    </row>
    <row r="85" spans="1:15" ht="11.25">
      <c r="A85" s="1" t="s">
        <v>6</v>
      </c>
      <c r="B85" s="88">
        <v>0</v>
      </c>
      <c r="C85" s="108"/>
      <c r="D85" s="89">
        <v>0</v>
      </c>
      <c r="E85" s="112"/>
      <c r="F85" s="81">
        <v>0</v>
      </c>
      <c r="G85" s="81"/>
      <c r="H85" s="64">
        <v>0</v>
      </c>
      <c r="I85" s="64"/>
      <c r="J85" s="81">
        <v>38</v>
      </c>
      <c r="K85" s="81"/>
      <c r="L85" s="98">
        <v>112325</v>
      </c>
      <c r="M85" s="98"/>
      <c r="N85" s="79">
        <f>SUM(B85,F85,J85)</f>
        <v>38</v>
      </c>
      <c r="O85" s="98">
        <f>SUM(D85,H85,L85)</f>
        <v>112325</v>
      </c>
    </row>
    <row r="86" spans="1:15" ht="11.25">
      <c r="A86" s="33" t="s">
        <v>21</v>
      </c>
      <c r="B86" s="55">
        <f aca="true" t="shared" si="10" ref="B86:L86">SUM(B84:B85)</f>
        <v>3</v>
      </c>
      <c r="C86" s="109"/>
      <c r="D86" s="89">
        <f t="shared" si="10"/>
        <v>6000</v>
      </c>
      <c r="E86" s="112"/>
      <c r="F86" s="15">
        <f t="shared" si="10"/>
        <v>0</v>
      </c>
      <c r="G86" s="113"/>
      <c r="H86" s="89">
        <f t="shared" si="10"/>
        <v>0</v>
      </c>
      <c r="I86" s="112"/>
      <c r="J86" s="15">
        <f t="shared" si="10"/>
        <v>73</v>
      </c>
      <c r="K86" s="15"/>
      <c r="L86" s="17">
        <f t="shared" si="10"/>
        <v>225964</v>
      </c>
      <c r="M86" s="17"/>
      <c r="N86" s="79">
        <f>SUM(B86,F86,J86)</f>
        <v>76</v>
      </c>
      <c r="O86" s="98">
        <f>SUM(D86,H86,L86)</f>
        <v>231964</v>
      </c>
    </row>
    <row r="87" spans="1:15" ht="11.25">
      <c r="A87" s="5"/>
      <c r="B87" s="55"/>
      <c r="C87" s="109"/>
      <c r="D87" s="90"/>
      <c r="E87" s="113"/>
      <c r="F87" s="15"/>
      <c r="G87" s="15"/>
      <c r="H87" s="15"/>
      <c r="I87" s="15"/>
      <c r="J87" s="15"/>
      <c r="K87" s="15"/>
      <c r="L87" s="17"/>
      <c r="M87" s="17"/>
      <c r="N87" s="16"/>
      <c r="O87" s="61"/>
    </row>
    <row r="88" spans="1:15" ht="22.5">
      <c r="A88" s="20" t="s">
        <v>102</v>
      </c>
      <c r="B88" s="53">
        <f aca="true" t="shared" si="11" ref="B88:O88">SUM(B80+B86)</f>
        <v>1901</v>
      </c>
      <c r="C88" s="32"/>
      <c r="D88" s="45">
        <f t="shared" si="11"/>
        <v>3653250</v>
      </c>
      <c r="E88" s="45"/>
      <c r="F88" s="16">
        <f t="shared" si="11"/>
        <v>48</v>
      </c>
      <c r="G88" s="16"/>
      <c r="H88" s="45">
        <f t="shared" si="11"/>
        <v>124913.95</v>
      </c>
      <c r="I88" s="45"/>
      <c r="J88" s="16">
        <f t="shared" si="11"/>
        <v>10828</v>
      </c>
      <c r="K88" s="16"/>
      <c r="L88" s="45">
        <f t="shared" si="11"/>
        <v>35629587.95</v>
      </c>
      <c r="M88" s="45"/>
      <c r="N88" s="16">
        <f t="shared" si="11"/>
        <v>12777</v>
      </c>
      <c r="O88" s="73">
        <f t="shared" si="11"/>
        <v>39407751.900000006</v>
      </c>
    </row>
    <row r="89" spans="1:15" ht="11.25">
      <c r="A89" s="33"/>
      <c r="B89" s="53"/>
      <c r="C89" s="106"/>
      <c r="D89" s="85"/>
      <c r="E89" s="114"/>
      <c r="F89" s="46"/>
      <c r="G89" s="46"/>
      <c r="H89" s="46"/>
      <c r="I89" s="46"/>
      <c r="J89" s="46"/>
      <c r="K89" s="46"/>
      <c r="L89" s="46"/>
      <c r="M89" s="46"/>
      <c r="N89" s="16"/>
      <c r="O89" s="73"/>
    </row>
    <row r="90" spans="1:15" ht="12" thickBot="1">
      <c r="A90" s="42" t="s">
        <v>101</v>
      </c>
      <c r="B90" s="56">
        <f aca="true" t="shared" si="12" ref="B90:O90">SUM(B44+B88)</f>
        <v>8747</v>
      </c>
      <c r="C90" s="141"/>
      <c r="D90" s="48">
        <f t="shared" si="12"/>
        <v>16654122</v>
      </c>
      <c r="E90" s="48"/>
      <c r="F90" s="47">
        <f t="shared" si="12"/>
        <v>183</v>
      </c>
      <c r="G90" s="47"/>
      <c r="H90" s="48">
        <f t="shared" si="12"/>
        <v>419165.15</v>
      </c>
      <c r="I90" s="48"/>
      <c r="J90" s="47">
        <f t="shared" si="12"/>
        <v>38054</v>
      </c>
      <c r="K90" s="47"/>
      <c r="L90" s="48">
        <f t="shared" si="12"/>
        <v>70306659.95</v>
      </c>
      <c r="M90" s="48"/>
      <c r="N90" s="47">
        <f t="shared" si="12"/>
        <v>46984</v>
      </c>
      <c r="O90" s="74">
        <f t="shared" si="12"/>
        <v>87379947.1</v>
      </c>
    </row>
    <row r="91" spans="1:15" ht="12" thickTop="1">
      <c r="A91" s="9" t="s">
        <v>37</v>
      </c>
      <c r="B91" s="43"/>
      <c r="C91" s="43"/>
      <c r="D91" s="43"/>
      <c r="E91" s="4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1.25">
      <c r="A92" s="9" t="s">
        <v>38</v>
      </c>
      <c r="B92" s="43"/>
      <c r="C92" s="43"/>
      <c r="D92" s="43"/>
      <c r="E92" s="4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21" ht="11.25">
      <c r="A93" s="4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6"/>
      <c r="M93" s="6"/>
      <c r="N93" s="32"/>
      <c r="O93" s="49"/>
      <c r="P93" s="2"/>
      <c r="Q93" s="2"/>
      <c r="R93" s="2"/>
      <c r="S93" s="2"/>
      <c r="T93" s="2"/>
      <c r="U93" s="2"/>
    </row>
    <row r="94" spans="1:21" ht="11.25">
      <c r="A94" s="9" t="s">
        <v>64</v>
      </c>
      <c r="B94" s="43"/>
      <c r="C94" s="43"/>
      <c r="D94" s="43"/>
      <c r="E94" s="4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2"/>
      <c r="Q94" s="2"/>
      <c r="R94" s="2"/>
      <c r="S94" s="2"/>
      <c r="T94" s="2"/>
      <c r="U94" s="2"/>
    </row>
    <row r="95" spans="1:21" ht="11.25">
      <c r="A95" s="50" t="s">
        <v>114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2"/>
      <c r="Q95" s="2"/>
      <c r="R95" s="2"/>
      <c r="S95" s="2"/>
      <c r="T95" s="2"/>
      <c r="U95" s="2"/>
    </row>
    <row r="96" spans="1:21" ht="11.25">
      <c r="A96" s="50" t="s">
        <v>65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2"/>
      <c r="Q96" s="2"/>
      <c r="R96" s="2"/>
      <c r="S96" s="2"/>
      <c r="T96" s="2"/>
      <c r="U96" s="2"/>
    </row>
    <row r="97" spans="1:21" ht="12" customHeight="1" thickBot="1">
      <c r="A97" s="148"/>
      <c r="B97" s="59"/>
      <c r="C97" s="59"/>
      <c r="D97" s="59"/>
      <c r="E97" s="59"/>
      <c r="F97" s="59"/>
      <c r="G97" s="59"/>
      <c r="H97" s="59"/>
      <c r="I97" s="115"/>
      <c r="J97" s="33"/>
      <c r="K97" s="33"/>
      <c r="L97" s="33"/>
      <c r="M97" s="33"/>
      <c r="N97" s="33"/>
      <c r="O97" s="33"/>
      <c r="P97" s="2"/>
      <c r="Q97" s="2"/>
      <c r="R97" s="2"/>
      <c r="S97" s="2"/>
      <c r="T97" s="2"/>
      <c r="U97" s="2"/>
    </row>
    <row r="98" spans="1:15" ht="12" thickTop="1">
      <c r="A98" s="149"/>
      <c r="B98" s="125"/>
      <c r="C98" s="126"/>
      <c r="D98" s="126"/>
      <c r="E98" s="92"/>
      <c r="F98" s="125" t="s">
        <v>0</v>
      </c>
      <c r="G98" s="126"/>
      <c r="H98" s="126"/>
      <c r="I98" s="92"/>
      <c r="J98" s="125"/>
      <c r="K98" s="126"/>
      <c r="L98" s="129"/>
      <c r="M98" s="92"/>
      <c r="N98" s="130"/>
      <c r="O98" s="135"/>
    </row>
    <row r="99" spans="1:15" ht="11.25">
      <c r="A99" s="2"/>
      <c r="B99" s="127" t="s">
        <v>7</v>
      </c>
      <c r="C99" s="128"/>
      <c r="D99" s="128"/>
      <c r="E99" s="93"/>
      <c r="F99" s="123" t="s">
        <v>8</v>
      </c>
      <c r="G99" s="124"/>
      <c r="H99" s="124"/>
      <c r="I99" s="95"/>
      <c r="J99" s="127" t="s">
        <v>107</v>
      </c>
      <c r="K99" s="128"/>
      <c r="L99" s="131"/>
      <c r="M99" s="93"/>
      <c r="N99" s="132"/>
      <c r="O99" s="136"/>
    </row>
    <row r="100" spans="1:15" ht="11.25">
      <c r="A100" s="2"/>
      <c r="B100" s="121" t="s">
        <v>1</v>
      </c>
      <c r="C100" s="122"/>
      <c r="D100" s="122"/>
      <c r="E100" s="94"/>
      <c r="F100" s="121" t="s">
        <v>1</v>
      </c>
      <c r="G100" s="122"/>
      <c r="H100" s="122"/>
      <c r="I100" s="94"/>
      <c r="J100" s="121" t="s">
        <v>108</v>
      </c>
      <c r="K100" s="122"/>
      <c r="L100" s="133"/>
      <c r="M100" s="94"/>
      <c r="N100" s="134" t="s">
        <v>2</v>
      </c>
      <c r="O100" s="137"/>
    </row>
    <row r="101" spans="1:15" ht="12" thickBot="1">
      <c r="A101" s="3"/>
      <c r="B101" s="29" t="s">
        <v>3</v>
      </c>
      <c r="C101" s="29"/>
      <c r="D101" s="29" t="s">
        <v>4</v>
      </c>
      <c r="E101" s="29"/>
      <c r="F101" s="28" t="s">
        <v>3</v>
      </c>
      <c r="G101" s="28"/>
      <c r="H101" s="29" t="s">
        <v>4</v>
      </c>
      <c r="I101" s="29"/>
      <c r="J101" s="28" t="s">
        <v>3</v>
      </c>
      <c r="K101" s="28"/>
      <c r="L101" s="29" t="s">
        <v>4</v>
      </c>
      <c r="M101" s="29"/>
      <c r="N101" s="30" t="s">
        <v>3</v>
      </c>
      <c r="O101" s="138" t="s">
        <v>4</v>
      </c>
    </row>
    <row r="102" spans="1:21" ht="11.25">
      <c r="A102" s="51"/>
      <c r="B102" s="139"/>
      <c r="C102" s="139"/>
      <c r="D102" s="139"/>
      <c r="E102" s="139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2"/>
      <c r="Q102" s="2"/>
      <c r="R102" s="2"/>
      <c r="S102" s="2"/>
      <c r="T102" s="2"/>
      <c r="U102" s="2"/>
    </row>
    <row r="103" spans="1:21" ht="22.5">
      <c r="A103" s="19" t="s">
        <v>66</v>
      </c>
      <c r="B103" s="16"/>
      <c r="C103" s="16"/>
      <c r="D103" s="16"/>
      <c r="E103" s="16"/>
      <c r="F103" s="46"/>
      <c r="G103" s="46"/>
      <c r="H103" s="46"/>
      <c r="I103" s="46"/>
      <c r="J103" s="46"/>
      <c r="K103" s="46"/>
      <c r="L103" s="46"/>
      <c r="M103" s="46"/>
      <c r="N103" s="16"/>
      <c r="O103" s="45"/>
      <c r="P103" s="2"/>
      <c r="Q103" s="2"/>
      <c r="R103" s="2"/>
      <c r="S103" s="2"/>
      <c r="T103" s="2"/>
      <c r="U103" s="2"/>
    </row>
    <row r="104" spans="1:21" ht="11.25">
      <c r="A104" s="4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7"/>
      <c r="M104" s="17"/>
      <c r="N104" s="16"/>
      <c r="O104" s="38"/>
      <c r="P104" s="2"/>
      <c r="Q104" s="2"/>
      <c r="R104" s="2"/>
      <c r="S104" s="2"/>
      <c r="T104" s="2"/>
      <c r="U104" s="2"/>
    </row>
    <row r="105" spans="1:21" ht="11.25">
      <c r="A105" s="9" t="s">
        <v>67</v>
      </c>
      <c r="B105" s="66">
        <v>0</v>
      </c>
      <c r="C105" s="66"/>
      <c r="D105" s="64">
        <v>0</v>
      </c>
      <c r="E105" s="64"/>
      <c r="F105" s="81">
        <v>0</v>
      </c>
      <c r="G105" s="81"/>
      <c r="H105" s="64">
        <v>0</v>
      </c>
      <c r="I105" s="64"/>
      <c r="J105" s="81">
        <v>68</v>
      </c>
      <c r="K105" s="81"/>
      <c r="L105" s="98">
        <v>213890</v>
      </c>
      <c r="M105" s="98"/>
      <c r="N105" s="79">
        <f>SUM(B105,F105,J105)</f>
        <v>68</v>
      </c>
      <c r="O105" s="98">
        <f>SUM(D105,H105,L105)</f>
        <v>213890</v>
      </c>
      <c r="P105" s="2"/>
      <c r="Q105" s="2"/>
      <c r="R105" s="2"/>
      <c r="S105" s="2"/>
      <c r="T105" s="2"/>
      <c r="U105" s="2"/>
    </row>
    <row r="106" spans="1:21" ht="11.25">
      <c r="A106" s="9" t="s">
        <v>68</v>
      </c>
      <c r="B106" s="66">
        <v>2</v>
      </c>
      <c r="C106" s="66"/>
      <c r="D106" s="64">
        <v>3000</v>
      </c>
      <c r="E106" s="64"/>
      <c r="F106" s="81">
        <v>0</v>
      </c>
      <c r="G106" s="81"/>
      <c r="H106" s="64">
        <v>0</v>
      </c>
      <c r="I106" s="64"/>
      <c r="J106" s="81">
        <v>147</v>
      </c>
      <c r="K106" s="81"/>
      <c r="L106" s="98">
        <v>500685.95</v>
      </c>
      <c r="M106" s="98"/>
      <c r="N106" s="79">
        <f>SUM(B106,F106,J106)</f>
        <v>149</v>
      </c>
      <c r="O106" s="98">
        <f>SUM(D106,H106,L106)</f>
        <v>503685.95</v>
      </c>
      <c r="P106" s="2"/>
      <c r="Q106" s="2"/>
      <c r="R106" s="2"/>
      <c r="S106" s="2"/>
      <c r="T106" s="2"/>
      <c r="U106" s="2"/>
    </row>
    <row r="107" spans="1:15" ht="11.25">
      <c r="A107" s="33" t="s">
        <v>21</v>
      </c>
      <c r="B107" s="16">
        <f aca="true" t="shared" si="13" ref="B107:L107">SUM(B105:B106)</f>
        <v>2</v>
      </c>
      <c r="C107" s="16"/>
      <c r="D107" s="45">
        <f t="shared" si="13"/>
        <v>3000</v>
      </c>
      <c r="E107" s="45"/>
      <c r="F107" s="16">
        <f t="shared" si="13"/>
        <v>0</v>
      </c>
      <c r="G107" s="16"/>
      <c r="H107" s="45">
        <f t="shared" si="13"/>
        <v>0</v>
      </c>
      <c r="I107" s="45"/>
      <c r="J107" s="16">
        <f t="shared" si="13"/>
        <v>215</v>
      </c>
      <c r="K107" s="16"/>
      <c r="L107" s="45">
        <f t="shared" si="13"/>
        <v>714575.95</v>
      </c>
      <c r="M107" s="45"/>
      <c r="N107" s="79">
        <f>SUM(B107,F107,J107)</f>
        <v>217</v>
      </c>
      <c r="O107" s="98">
        <f>SUM(D107,H107,L107)</f>
        <v>717575.95</v>
      </c>
    </row>
    <row r="108" spans="1:15" ht="11.25">
      <c r="A108" s="33"/>
      <c r="B108" s="16"/>
      <c r="C108" s="16"/>
      <c r="D108" s="16"/>
      <c r="E108" s="16"/>
      <c r="F108" s="46"/>
      <c r="G108" s="46"/>
      <c r="H108" s="46"/>
      <c r="I108" s="46"/>
      <c r="J108" s="46"/>
      <c r="K108" s="46"/>
      <c r="L108" s="46"/>
      <c r="M108" s="46"/>
      <c r="N108" s="16"/>
      <c r="O108" s="45"/>
    </row>
    <row r="109" spans="1:15" ht="22.5">
      <c r="A109" s="19" t="s">
        <v>69</v>
      </c>
      <c r="B109" s="16"/>
      <c r="C109" s="16"/>
      <c r="D109" s="16"/>
      <c r="E109" s="1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ht="11.25">
      <c r="A110" s="33"/>
      <c r="B110" s="16"/>
      <c r="C110" s="16"/>
      <c r="D110" s="16"/>
      <c r="E110" s="1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1.25">
      <c r="A111" s="33" t="s">
        <v>70</v>
      </c>
      <c r="B111" s="66">
        <v>0</v>
      </c>
      <c r="C111" s="66"/>
      <c r="D111" s="64">
        <v>0</v>
      </c>
      <c r="E111" s="64"/>
      <c r="F111" s="81">
        <v>0</v>
      </c>
      <c r="G111" s="81"/>
      <c r="H111" s="64">
        <v>0</v>
      </c>
      <c r="I111" s="64"/>
      <c r="J111" s="81">
        <v>0</v>
      </c>
      <c r="K111" s="81"/>
      <c r="L111" s="98">
        <v>0</v>
      </c>
      <c r="M111" s="98"/>
      <c r="N111" s="79">
        <f aca="true" t="shared" si="14" ref="N111:N117">SUM(B111,F111,J111)</f>
        <v>0</v>
      </c>
      <c r="O111" s="98">
        <f aca="true" t="shared" si="15" ref="O111:O117">SUM(D111,H111,L111)</f>
        <v>0</v>
      </c>
    </row>
    <row r="112" spans="1:15" ht="11.25">
      <c r="A112" s="33" t="s">
        <v>71</v>
      </c>
      <c r="B112" s="66">
        <v>1</v>
      </c>
      <c r="C112" s="66"/>
      <c r="D112" s="64">
        <v>2000</v>
      </c>
      <c r="E112" s="64"/>
      <c r="F112" s="15">
        <v>1</v>
      </c>
      <c r="G112" s="15"/>
      <c r="H112" s="64">
        <v>1415</v>
      </c>
      <c r="I112" s="64"/>
      <c r="J112" s="81">
        <v>36</v>
      </c>
      <c r="K112" s="81"/>
      <c r="L112" s="98">
        <v>98115</v>
      </c>
      <c r="M112" s="98"/>
      <c r="N112" s="79">
        <f t="shared" si="14"/>
        <v>38</v>
      </c>
      <c r="O112" s="98">
        <f t="shared" si="15"/>
        <v>101530</v>
      </c>
    </row>
    <row r="113" spans="1:15" ht="11.25">
      <c r="A113" s="33" t="s">
        <v>109</v>
      </c>
      <c r="B113" s="66">
        <v>0</v>
      </c>
      <c r="C113" s="66"/>
      <c r="D113" s="64">
        <v>0</v>
      </c>
      <c r="E113" s="64"/>
      <c r="F113" s="15">
        <v>0</v>
      </c>
      <c r="G113" s="15"/>
      <c r="H113" s="64">
        <v>0</v>
      </c>
      <c r="I113" s="64"/>
      <c r="J113" s="81">
        <v>3</v>
      </c>
      <c r="K113" s="81"/>
      <c r="L113" s="98">
        <v>4300</v>
      </c>
      <c r="M113" s="98"/>
      <c r="N113" s="79">
        <f t="shared" si="14"/>
        <v>3</v>
      </c>
      <c r="O113" s="98">
        <f t="shared" si="15"/>
        <v>4300</v>
      </c>
    </row>
    <row r="114" spans="1:15" ht="11.25">
      <c r="A114" s="9" t="s">
        <v>72</v>
      </c>
      <c r="B114" s="66">
        <v>0</v>
      </c>
      <c r="C114" s="66"/>
      <c r="D114" s="64">
        <v>0</v>
      </c>
      <c r="E114" s="64"/>
      <c r="F114" s="81">
        <v>0</v>
      </c>
      <c r="G114" s="81"/>
      <c r="H114" s="64">
        <v>0</v>
      </c>
      <c r="I114" s="64"/>
      <c r="J114" s="66">
        <v>44</v>
      </c>
      <c r="K114" s="66"/>
      <c r="L114" s="98">
        <v>139645</v>
      </c>
      <c r="M114" s="98"/>
      <c r="N114" s="79">
        <f t="shared" si="14"/>
        <v>44</v>
      </c>
      <c r="O114" s="98">
        <f t="shared" si="15"/>
        <v>139645</v>
      </c>
    </row>
    <row r="115" spans="1:15" ht="11.25">
      <c r="A115" s="33" t="s">
        <v>73</v>
      </c>
      <c r="B115" s="66">
        <v>65</v>
      </c>
      <c r="C115" s="66"/>
      <c r="D115" s="64">
        <v>126022</v>
      </c>
      <c r="E115" s="64"/>
      <c r="F115" s="81">
        <v>0</v>
      </c>
      <c r="G115" s="81"/>
      <c r="H115" s="64">
        <v>0</v>
      </c>
      <c r="I115" s="64"/>
      <c r="J115" s="81">
        <v>120</v>
      </c>
      <c r="K115" s="81"/>
      <c r="L115" s="98">
        <v>429748</v>
      </c>
      <c r="M115" s="98"/>
      <c r="N115" s="79">
        <f t="shared" si="14"/>
        <v>185</v>
      </c>
      <c r="O115" s="98">
        <f t="shared" si="15"/>
        <v>555770</v>
      </c>
    </row>
    <row r="116" spans="1:15" ht="11.25">
      <c r="A116" s="9" t="s">
        <v>74</v>
      </c>
      <c r="B116" s="66">
        <v>0</v>
      </c>
      <c r="C116" s="66"/>
      <c r="D116" s="64">
        <v>0</v>
      </c>
      <c r="E116" s="64"/>
      <c r="F116" s="81">
        <v>0</v>
      </c>
      <c r="G116" s="81"/>
      <c r="H116" s="64">
        <v>0</v>
      </c>
      <c r="I116" s="64"/>
      <c r="J116" s="81">
        <v>16</v>
      </c>
      <c r="K116" s="81"/>
      <c r="L116" s="98">
        <v>54045</v>
      </c>
      <c r="M116" s="98"/>
      <c r="N116" s="79">
        <f t="shared" si="14"/>
        <v>16</v>
      </c>
      <c r="O116" s="98">
        <f t="shared" si="15"/>
        <v>54045</v>
      </c>
    </row>
    <row r="117" spans="1:15" ht="11.25">
      <c r="A117" s="9" t="s">
        <v>21</v>
      </c>
      <c r="B117" s="16">
        <f aca="true" t="shared" si="16" ref="B117:L117">SUM(B111:B116)</f>
        <v>66</v>
      </c>
      <c r="C117" s="16"/>
      <c r="D117" s="45">
        <f t="shared" si="16"/>
        <v>128022</v>
      </c>
      <c r="E117" s="45"/>
      <c r="F117" s="16">
        <f t="shared" si="16"/>
        <v>1</v>
      </c>
      <c r="G117" s="16"/>
      <c r="H117" s="45">
        <f t="shared" si="16"/>
        <v>1415</v>
      </c>
      <c r="I117" s="45"/>
      <c r="J117" s="16">
        <f t="shared" si="16"/>
        <v>219</v>
      </c>
      <c r="K117" s="16"/>
      <c r="L117" s="45">
        <f t="shared" si="16"/>
        <v>725853</v>
      </c>
      <c r="M117" s="45"/>
      <c r="N117" s="79">
        <f t="shared" si="14"/>
        <v>286</v>
      </c>
      <c r="O117" s="98">
        <f t="shared" si="15"/>
        <v>855290</v>
      </c>
    </row>
    <row r="118" spans="1:15" ht="11.25">
      <c r="A118" s="33"/>
      <c r="B118" s="16"/>
      <c r="C118" s="16"/>
      <c r="D118" s="16"/>
      <c r="E118" s="1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22.5">
      <c r="A119" s="19" t="s">
        <v>75</v>
      </c>
      <c r="B119" s="16"/>
      <c r="C119" s="16"/>
      <c r="D119" s="16"/>
      <c r="E119" s="1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11.25">
      <c r="A120" s="33"/>
      <c r="B120" s="16"/>
      <c r="C120" s="16"/>
      <c r="D120" s="16"/>
      <c r="E120" s="1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11.25">
      <c r="A121" s="33" t="s">
        <v>76</v>
      </c>
      <c r="B121" s="66">
        <v>8</v>
      </c>
      <c r="C121" s="66"/>
      <c r="D121" s="80">
        <v>16000</v>
      </c>
      <c r="E121" s="80"/>
      <c r="F121" s="81">
        <v>0</v>
      </c>
      <c r="G121" s="81"/>
      <c r="H121" s="64">
        <v>0</v>
      </c>
      <c r="I121" s="64"/>
      <c r="J121" s="81">
        <v>87</v>
      </c>
      <c r="K121" s="81"/>
      <c r="L121" s="98">
        <v>277455</v>
      </c>
      <c r="M121" s="98"/>
      <c r="N121" s="79">
        <f>SUM(B121,F121,J121)</f>
        <v>95</v>
      </c>
      <c r="O121" s="98">
        <f>SUM(D121,H121,L121)</f>
        <v>293455</v>
      </c>
    </row>
    <row r="122" spans="1:15" ht="11.25">
      <c r="A122" s="33"/>
      <c r="B122" s="16"/>
      <c r="C122" s="16"/>
      <c r="D122" s="16"/>
      <c r="E122" s="16"/>
      <c r="F122" s="46"/>
      <c r="G122" s="46"/>
      <c r="H122" s="46"/>
      <c r="I122" s="46"/>
      <c r="J122" s="46"/>
      <c r="K122" s="46"/>
      <c r="L122" s="46"/>
      <c r="M122" s="46"/>
      <c r="N122" s="16"/>
      <c r="O122" s="45"/>
    </row>
    <row r="123" spans="1:15" ht="22.5">
      <c r="A123" s="19" t="s">
        <v>77</v>
      </c>
      <c r="B123" s="16"/>
      <c r="C123" s="16"/>
      <c r="D123" s="16"/>
      <c r="E123" s="16"/>
      <c r="F123" s="46"/>
      <c r="G123" s="46"/>
      <c r="H123" s="46"/>
      <c r="I123" s="46"/>
      <c r="J123" s="46"/>
      <c r="K123" s="46"/>
      <c r="L123" s="46"/>
      <c r="M123" s="46"/>
      <c r="N123" s="16"/>
      <c r="O123" s="45"/>
    </row>
    <row r="124" spans="1:15" ht="11.25">
      <c r="A124" s="20"/>
      <c r="B124" s="16"/>
      <c r="C124" s="16"/>
      <c r="D124" s="16"/>
      <c r="E124" s="16"/>
      <c r="F124" s="46"/>
      <c r="G124" s="46"/>
      <c r="H124" s="46"/>
      <c r="I124" s="46"/>
      <c r="J124" s="46"/>
      <c r="K124" s="46"/>
      <c r="L124" s="46"/>
      <c r="M124" s="46"/>
      <c r="N124" s="16"/>
      <c r="O124" s="45"/>
    </row>
    <row r="125" spans="1:15" ht="11.25">
      <c r="A125" s="57" t="s">
        <v>78</v>
      </c>
      <c r="B125" s="14">
        <v>0</v>
      </c>
      <c r="C125" s="14"/>
      <c r="D125" s="80">
        <v>0</v>
      </c>
      <c r="E125" s="80"/>
      <c r="F125" s="81">
        <v>0</v>
      </c>
      <c r="G125" s="81"/>
      <c r="H125" s="64">
        <v>0</v>
      </c>
      <c r="I125" s="64"/>
      <c r="J125" s="81">
        <v>4</v>
      </c>
      <c r="K125" s="81"/>
      <c r="L125" s="98">
        <v>2675</v>
      </c>
      <c r="M125" s="98"/>
      <c r="N125" s="79">
        <f aca="true" t="shared" si="17" ref="N125:N148">SUM(B125,F125,J125)</f>
        <v>4</v>
      </c>
      <c r="O125" s="98">
        <f aca="true" t="shared" si="18" ref="O125:O148">SUM(D125,H125,L125)</f>
        <v>2675</v>
      </c>
    </row>
    <row r="126" spans="1:15" ht="11.25">
      <c r="A126" s="57" t="s">
        <v>79</v>
      </c>
      <c r="B126" s="14">
        <v>0</v>
      </c>
      <c r="C126" s="14"/>
      <c r="D126" s="80">
        <v>0</v>
      </c>
      <c r="E126" s="80"/>
      <c r="F126" s="81">
        <v>0</v>
      </c>
      <c r="G126" s="81"/>
      <c r="H126" s="64">
        <v>0</v>
      </c>
      <c r="I126" s="64"/>
      <c r="J126" s="81">
        <v>23</v>
      </c>
      <c r="K126" s="81"/>
      <c r="L126" s="98">
        <v>16900</v>
      </c>
      <c r="M126" s="98"/>
      <c r="N126" s="79">
        <f t="shared" si="17"/>
        <v>23</v>
      </c>
      <c r="O126" s="98">
        <f t="shared" si="18"/>
        <v>16900</v>
      </c>
    </row>
    <row r="127" spans="1:15" ht="11.25">
      <c r="A127" s="57" t="s">
        <v>110</v>
      </c>
      <c r="B127" s="14">
        <v>0</v>
      </c>
      <c r="C127" s="14"/>
      <c r="D127" s="80">
        <v>0</v>
      </c>
      <c r="E127" s="80"/>
      <c r="F127" s="14">
        <v>0</v>
      </c>
      <c r="G127" s="14"/>
      <c r="H127" s="64">
        <v>0</v>
      </c>
      <c r="I127" s="64"/>
      <c r="J127" s="81">
        <v>8</v>
      </c>
      <c r="K127" s="81"/>
      <c r="L127" s="98">
        <v>4850</v>
      </c>
      <c r="M127" s="98"/>
      <c r="N127" s="79">
        <f t="shared" si="17"/>
        <v>8</v>
      </c>
      <c r="O127" s="98">
        <f t="shared" si="18"/>
        <v>4850</v>
      </c>
    </row>
    <row r="128" spans="1:15" ht="11.25">
      <c r="A128" s="57" t="s">
        <v>80</v>
      </c>
      <c r="B128" s="14">
        <v>0</v>
      </c>
      <c r="C128" s="14"/>
      <c r="D128" s="80">
        <v>0</v>
      </c>
      <c r="E128" s="80"/>
      <c r="F128" s="81">
        <v>0</v>
      </c>
      <c r="G128" s="81"/>
      <c r="H128" s="64">
        <v>0</v>
      </c>
      <c r="I128" s="64"/>
      <c r="J128" s="81">
        <v>22</v>
      </c>
      <c r="K128" s="81"/>
      <c r="L128" s="98">
        <v>17100</v>
      </c>
      <c r="M128" s="98"/>
      <c r="N128" s="79">
        <f t="shared" si="17"/>
        <v>22</v>
      </c>
      <c r="O128" s="98">
        <f t="shared" si="18"/>
        <v>17100</v>
      </c>
    </row>
    <row r="129" spans="1:15" ht="11.25">
      <c r="A129" s="57" t="s">
        <v>93</v>
      </c>
      <c r="B129" s="14">
        <v>0</v>
      </c>
      <c r="C129" s="14"/>
      <c r="D129" s="80">
        <v>0</v>
      </c>
      <c r="E129" s="80"/>
      <c r="F129" s="81">
        <v>0</v>
      </c>
      <c r="G129" s="81"/>
      <c r="H129" s="64">
        <v>0</v>
      </c>
      <c r="I129" s="64"/>
      <c r="J129" s="81">
        <v>4</v>
      </c>
      <c r="K129" s="81"/>
      <c r="L129" s="98">
        <v>1350</v>
      </c>
      <c r="M129" s="98"/>
      <c r="N129" s="79">
        <f t="shared" si="17"/>
        <v>4</v>
      </c>
      <c r="O129" s="98">
        <f t="shared" si="18"/>
        <v>1350</v>
      </c>
    </row>
    <row r="130" spans="1:15" ht="11.25">
      <c r="A130" s="57" t="s">
        <v>81</v>
      </c>
      <c r="B130" s="14">
        <v>0</v>
      </c>
      <c r="C130" s="14"/>
      <c r="D130" s="80">
        <v>0</v>
      </c>
      <c r="E130" s="80"/>
      <c r="F130" s="81">
        <v>0</v>
      </c>
      <c r="G130" s="81"/>
      <c r="H130" s="64">
        <v>0</v>
      </c>
      <c r="I130" s="64"/>
      <c r="J130" s="81">
        <v>5</v>
      </c>
      <c r="K130" s="81"/>
      <c r="L130" s="98">
        <v>4250</v>
      </c>
      <c r="M130" s="98"/>
      <c r="N130" s="79">
        <f t="shared" si="17"/>
        <v>5</v>
      </c>
      <c r="O130" s="98">
        <f t="shared" si="18"/>
        <v>4250</v>
      </c>
    </row>
    <row r="131" spans="1:15" ht="11.25">
      <c r="A131" s="58" t="s">
        <v>82</v>
      </c>
      <c r="B131" s="14">
        <v>0</v>
      </c>
      <c r="C131" s="14"/>
      <c r="D131" s="80">
        <v>0</v>
      </c>
      <c r="E131" s="80"/>
      <c r="F131" s="81">
        <v>0</v>
      </c>
      <c r="G131" s="81"/>
      <c r="H131" s="64">
        <v>0</v>
      </c>
      <c r="I131" s="64"/>
      <c r="J131" s="81">
        <v>35</v>
      </c>
      <c r="K131" s="81"/>
      <c r="L131" s="98">
        <v>25175</v>
      </c>
      <c r="M131" s="98"/>
      <c r="N131" s="79">
        <f t="shared" si="17"/>
        <v>35</v>
      </c>
      <c r="O131" s="98">
        <f t="shared" si="18"/>
        <v>25175</v>
      </c>
    </row>
    <row r="132" spans="1:15" ht="11.25">
      <c r="A132" s="58" t="s">
        <v>83</v>
      </c>
      <c r="B132" s="14">
        <v>0</v>
      </c>
      <c r="C132" s="14"/>
      <c r="D132" s="80">
        <v>0</v>
      </c>
      <c r="E132" s="80"/>
      <c r="F132" s="81">
        <v>0</v>
      </c>
      <c r="G132" s="81"/>
      <c r="H132" s="64">
        <v>0</v>
      </c>
      <c r="I132" s="64"/>
      <c r="J132" s="81">
        <v>13</v>
      </c>
      <c r="K132" s="81"/>
      <c r="L132" s="98">
        <v>10500</v>
      </c>
      <c r="M132" s="98"/>
      <c r="N132" s="79">
        <f t="shared" si="17"/>
        <v>13</v>
      </c>
      <c r="O132" s="98">
        <f t="shared" si="18"/>
        <v>10500</v>
      </c>
    </row>
    <row r="133" spans="1:15" ht="11.25">
      <c r="A133" s="58" t="s">
        <v>111</v>
      </c>
      <c r="B133" s="14">
        <v>0</v>
      </c>
      <c r="C133" s="14"/>
      <c r="D133" s="80">
        <v>0</v>
      </c>
      <c r="E133" s="80"/>
      <c r="F133" s="14">
        <v>0</v>
      </c>
      <c r="G133" s="14"/>
      <c r="H133" s="64">
        <v>0</v>
      </c>
      <c r="I133" s="64"/>
      <c r="J133" s="81">
        <v>12</v>
      </c>
      <c r="K133" s="81"/>
      <c r="L133" s="98">
        <v>8740</v>
      </c>
      <c r="M133" s="98"/>
      <c r="N133" s="79">
        <f t="shared" si="17"/>
        <v>12</v>
      </c>
      <c r="O133" s="98">
        <f t="shared" si="18"/>
        <v>8740</v>
      </c>
    </row>
    <row r="134" spans="1:15" ht="11.25">
      <c r="A134" s="57" t="s">
        <v>84</v>
      </c>
      <c r="B134" s="14">
        <v>0</v>
      </c>
      <c r="C134" s="14"/>
      <c r="D134" s="80">
        <v>0</v>
      </c>
      <c r="E134" s="80"/>
      <c r="F134" s="81">
        <v>0</v>
      </c>
      <c r="G134" s="81"/>
      <c r="H134" s="64">
        <v>0</v>
      </c>
      <c r="I134" s="64"/>
      <c r="J134" s="81">
        <v>9</v>
      </c>
      <c r="K134" s="81"/>
      <c r="L134" s="98">
        <v>7225</v>
      </c>
      <c r="M134" s="98"/>
      <c r="N134" s="79">
        <f t="shared" si="17"/>
        <v>9</v>
      </c>
      <c r="O134" s="98">
        <f t="shared" si="18"/>
        <v>7225</v>
      </c>
    </row>
    <row r="135" spans="1:15" ht="11.25">
      <c r="A135" s="57" t="s">
        <v>85</v>
      </c>
      <c r="B135" s="14">
        <v>0</v>
      </c>
      <c r="C135" s="14"/>
      <c r="D135" s="80">
        <v>0</v>
      </c>
      <c r="E135" s="80"/>
      <c r="F135" s="81">
        <v>0</v>
      </c>
      <c r="G135" s="81"/>
      <c r="H135" s="64">
        <v>0</v>
      </c>
      <c r="I135" s="64"/>
      <c r="J135" s="81">
        <v>25</v>
      </c>
      <c r="K135" s="81"/>
      <c r="L135" s="98">
        <v>16250</v>
      </c>
      <c r="M135" s="98"/>
      <c r="N135" s="79">
        <f t="shared" si="17"/>
        <v>25</v>
      </c>
      <c r="O135" s="98">
        <f t="shared" si="18"/>
        <v>16250</v>
      </c>
    </row>
    <row r="136" spans="1:15" ht="11.25">
      <c r="A136" s="57" t="s">
        <v>94</v>
      </c>
      <c r="B136" s="14">
        <v>0</v>
      </c>
      <c r="C136" s="14"/>
      <c r="D136" s="80">
        <v>0</v>
      </c>
      <c r="E136" s="80"/>
      <c r="F136" s="81">
        <v>0</v>
      </c>
      <c r="G136" s="81"/>
      <c r="H136" s="64">
        <v>0</v>
      </c>
      <c r="I136" s="64"/>
      <c r="J136" s="81">
        <v>18</v>
      </c>
      <c r="K136" s="81"/>
      <c r="L136" s="98">
        <v>6175</v>
      </c>
      <c r="M136" s="98"/>
      <c r="N136" s="79">
        <f t="shared" si="17"/>
        <v>18</v>
      </c>
      <c r="O136" s="98">
        <f t="shared" si="18"/>
        <v>6175</v>
      </c>
    </row>
    <row r="137" spans="1:15" ht="11.25">
      <c r="A137" s="57" t="s">
        <v>95</v>
      </c>
      <c r="B137" s="14">
        <v>0</v>
      </c>
      <c r="C137" s="14"/>
      <c r="D137" s="80">
        <v>0</v>
      </c>
      <c r="E137" s="80"/>
      <c r="F137" s="81">
        <v>0</v>
      </c>
      <c r="G137" s="81"/>
      <c r="H137" s="64">
        <v>0</v>
      </c>
      <c r="I137" s="64"/>
      <c r="J137" s="81">
        <v>15</v>
      </c>
      <c r="K137" s="81"/>
      <c r="L137" s="98">
        <v>8650</v>
      </c>
      <c r="M137" s="98"/>
      <c r="N137" s="79">
        <f t="shared" si="17"/>
        <v>15</v>
      </c>
      <c r="O137" s="98">
        <f t="shared" si="18"/>
        <v>8650</v>
      </c>
    </row>
    <row r="138" spans="1:15" ht="11.25">
      <c r="A138" s="57" t="s">
        <v>86</v>
      </c>
      <c r="B138" s="14">
        <v>0</v>
      </c>
      <c r="C138" s="14"/>
      <c r="D138" s="80">
        <v>0</v>
      </c>
      <c r="E138" s="80"/>
      <c r="F138" s="81">
        <v>0</v>
      </c>
      <c r="G138" s="81"/>
      <c r="H138" s="64">
        <v>0</v>
      </c>
      <c r="I138" s="64"/>
      <c r="J138" s="81">
        <v>14</v>
      </c>
      <c r="K138" s="81"/>
      <c r="L138" s="98">
        <v>10350</v>
      </c>
      <c r="M138" s="98"/>
      <c r="N138" s="79">
        <f t="shared" si="17"/>
        <v>14</v>
      </c>
      <c r="O138" s="98">
        <f t="shared" si="18"/>
        <v>10350</v>
      </c>
    </row>
    <row r="139" spans="1:15" ht="11.25">
      <c r="A139" s="57" t="s">
        <v>112</v>
      </c>
      <c r="B139" s="14">
        <v>0</v>
      </c>
      <c r="C139" s="14"/>
      <c r="D139" s="80">
        <v>0</v>
      </c>
      <c r="E139" s="80"/>
      <c r="F139" s="14">
        <v>0</v>
      </c>
      <c r="G139" s="14"/>
      <c r="H139" s="64">
        <v>0</v>
      </c>
      <c r="I139" s="64"/>
      <c r="J139" s="81">
        <v>5</v>
      </c>
      <c r="K139" s="81"/>
      <c r="L139" s="98">
        <v>1550</v>
      </c>
      <c r="M139" s="98"/>
      <c r="N139" s="79">
        <f t="shared" si="17"/>
        <v>5</v>
      </c>
      <c r="O139" s="98">
        <f t="shared" si="18"/>
        <v>1550</v>
      </c>
    </row>
    <row r="140" spans="1:15" ht="11.25">
      <c r="A140" s="58" t="s">
        <v>113</v>
      </c>
      <c r="B140" s="14">
        <v>0</v>
      </c>
      <c r="C140" s="14"/>
      <c r="D140" s="80">
        <v>0</v>
      </c>
      <c r="E140" s="80"/>
      <c r="F140" s="14">
        <v>0</v>
      </c>
      <c r="G140" s="14"/>
      <c r="H140" s="64">
        <v>0</v>
      </c>
      <c r="I140" s="64"/>
      <c r="J140" s="81">
        <v>0</v>
      </c>
      <c r="K140" s="81"/>
      <c r="L140" s="98">
        <v>0</v>
      </c>
      <c r="M140" s="98"/>
      <c r="N140" s="79">
        <f t="shared" si="17"/>
        <v>0</v>
      </c>
      <c r="O140" s="98">
        <f t="shared" si="18"/>
        <v>0</v>
      </c>
    </row>
    <row r="141" spans="1:15" ht="11.25">
      <c r="A141" s="57" t="s">
        <v>87</v>
      </c>
      <c r="B141" s="14">
        <v>0</v>
      </c>
      <c r="C141" s="14"/>
      <c r="D141" s="80">
        <v>0</v>
      </c>
      <c r="E141" s="80"/>
      <c r="F141" s="81">
        <v>0</v>
      </c>
      <c r="G141" s="81"/>
      <c r="H141" s="64">
        <v>0</v>
      </c>
      <c r="I141" s="64"/>
      <c r="J141" s="81">
        <v>9</v>
      </c>
      <c r="K141" s="81"/>
      <c r="L141" s="98">
        <v>6500</v>
      </c>
      <c r="M141" s="98"/>
      <c r="N141" s="79">
        <f t="shared" si="17"/>
        <v>9</v>
      </c>
      <c r="O141" s="98">
        <f t="shared" si="18"/>
        <v>6500</v>
      </c>
    </row>
    <row r="142" spans="1:15" ht="11.25">
      <c r="A142" s="57" t="s">
        <v>88</v>
      </c>
      <c r="B142" s="14">
        <v>0</v>
      </c>
      <c r="C142" s="14"/>
      <c r="D142" s="80">
        <v>0</v>
      </c>
      <c r="E142" s="80"/>
      <c r="F142" s="81">
        <v>0</v>
      </c>
      <c r="G142" s="81"/>
      <c r="H142" s="64">
        <v>0</v>
      </c>
      <c r="I142" s="64"/>
      <c r="J142" s="81">
        <v>25</v>
      </c>
      <c r="K142" s="81"/>
      <c r="L142" s="98">
        <v>19225</v>
      </c>
      <c r="M142" s="98"/>
      <c r="N142" s="79">
        <f t="shared" si="17"/>
        <v>25</v>
      </c>
      <c r="O142" s="98">
        <f t="shared" si="18"/>
        <v>19225</v>
      </c>
    </row>
    <row r="143" spans="1:15" ht="11.25">
      <c r="A143" s="57" t="s">
        <v>98</v>
      </c>
      <c r="B143" s="14">
        <v>0</v>
      </c>
      <c r="C143" s="14"/>
      <c r="D143" s="80">
        <v>0</v>
      </c>
      <c r="E143" s="80"/>
      <c r="F143" s="81">
        <v>0</v>
      </c>
      <c r="G143" s="81"/>
      <c r="H143" s="64">
        <v>0</v>
      </c>
      <c r="I143" s="64"/>
      <c r="J143" s="81">
        <v>40</v>
      </c>
      <c r="K143" s="81"/>
      <c r="L143" s="98">
        <v>31350</v>
      </c>
      <c r="M143" s="98"/>
      <c r="N143" s="79">
        <f t="shared" si="17"/>
        <v>40</v>
      </c>
      <c r="O143" s="98">
        <f t="shared" si="18"/>
        <v>31350</v>
      </c>
    </row>
    <row r="144" spans="1:15" ht="11.25">
      <c r="A144" s="58" t="s">
        <v>89</v>
      </c>
      <c r="B144" s="14">
        <v>0</v>
      </c>
      <c r="C144" s="14"/>
      <c r="D144" s="80">
        <v>0</v>
      </c>
      <c r="E144" s="80"/>
      <c r="F144" s="81">
        <v>0</v>
      </c>
      <c r="G144" s="81"/>
      <c r="H144" s="64">
        <v>0</v>
      </c>
      <c r="I144" s="64"/>
      <c r="J144" s="81">
        <v>14</v>
      </c>
      <c r="K144" s="81"/>
      <c r="L144" s="98">
        <v>9850</v>
      </c>
      <c r="M144" s="98"/>
      <c r="N144" s="79">
        <f t="shared" si="17"/>
        <v>14</v>
      </c>
      <c r="O144" s="98">
        <f t="shared" si="18"/>
        <v>9850</v>
      </c>
    </row>
    <row r="145" spans="1:15" ht="11.25">
      <c r="A145" s="58" t="s">
        <v>96</v>
      </c>
      <c r="B145" s="14">
        <v>0</v>
      </c>
      <c r="C145" s="14"/>
      <c r="D145" s="80">
        <v>0</v>
      </c>
      <c r="E145" s="80"/>
      <c r="F145" s="81">
        <v>0</v>
      </c>
      <c r="G145" s="81"/>
      <c r="H145" s="64">
        <v>0</v>
      </c>
      <c r="I145" s="64"/>
      <c r="J145" s="81">
        <v>19</v>
      </c>
      <c r="K145" s="81"/>
      <c r="L145" s="98">
        <v>15600</v>
      </c>
      <c r="M145" s="98"/>
      <c r="N145" s="79">
        <f t="shared" si="17"/>
        <v>19</v>
      </c>
      <c r="O145" s="98">
        <f t="shared" si="18"/>
        <v>15600</v>
      </c>
    </row>
    <row r="146" spans="1:15" ht="11.25">
      <c r="A146" s="58" t="s">
        <v>97</v>
      </c>
      <c r="B146" s="14">
        <v>0</v>
      </c>
      <c r="C146" s="14"/>
      <c r="D146" s="80">
        <v>0</v>
      </c>
      <c r="E146" s="80"/>
      <c r="F146" s="81">
        <v>0</v>
      </c>
      <c r="G146" s="81"/>
      <c r="H146" s="64">
        <v>0</v>
      </c>
      <c r="I146" s="64"/>
      <c r="J146" s="99">
        <v>54</v>
      </c>
      <c r="K146" s="99"/>
      <c r="L146" s="104">
        <v>151085</v>
      </c>
      <c r="M146" s="104"/>
      <c r="N146" s="79">
        <f t="shared" si="17"/>
        <v>54</v>
      </c>
      <c r="O146" s="98">
        <f t="shared" si="18"/>
        <v>151085</v>
      </c>
    </row>
    <row r="147" spans="1:15" ht="11.25">
      <c r="A147" s="57" t="s">
        <v>90</v>
      </c>
      <c r="B147" s="14">
        <v>0</v>
      </c>
      <c r="C147" s="14"/>
      <c r="D147" s="80">
        <v>0</v>
      </c>
      <c r="E147" s="80"/>
      <c r="F147" s="81">
        <v>0</v>
      </c>
      <c r="G147" s="81"/>
      <c r="H147" s="64">
        <v>0</v>
      </c>
      <c r="I147" s="64"/>
      <c r="J147" s="81">
        <v>10</v>
      </c>
      <c r="K147" s="81"/>
      <c r="L147" s="98">
        <v>6375</v>
      </c>
      <c r="M147" s="98"/>
      <c r="N147" s="79">
        <f t="shared" si="17"/>
        <v>10</v>
      </c>
      <c r="O147" s="98">
        <f t="shared" si="18"/>
        <v>6375</v>
      </c>
    </row>
    <row r="148" spans="1:15" ht="11.25">
      <c r="A148" s="33" t="s">
        <v>21</v>
      </c>
      <c r="B148" s="75">
        <f>SUM(B125:B147)</f>
        <v>0</v>
      </c>
      <c r="C148" s="75"/>
      <c r="D148" s="80">
        <v>0</v>
      </c>
      <c r="E148" s="80"/>
      <c r="F148" s="75">
        <f aca="true" t="shared" si="19" ref="F148:L148">SUM(F125:F147)</f>
        <v>0</v>
      </c>
      <c r="G148" s="75"/>
      <c r="H148" s="80">
        <v>0</v>
      </c>
      <c r="I148" s="80"/>
      <c r="J148" s="75">
        <f t="shared" si="19"/>
        <v>383</v>
      </c>
      <c r="K148" s="75"/>
      <c r="L148" s="45">
        <f t="shared" si="19"/>
        <v>381725</v>
      </c>
      <c r="M148" s="45"/>
      <c r="N148" s="79">
        <f t="shared" si="17"/>
        <v>383</v>
      </c>
      <c r="O148" s="98">
        <f t="shared" si="18"/>
        <v>381725</v>
      </c>
    </row>
    <row r="149" spans="1:15" ht="11.25">
      <c r="A149" s="3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16"/>
      <c r="O149" s="45"/>
    </row>
    <row r="150" spans="1:15" ht="11.25">
      <c r="A150" s="142" t="s">
        <v>99</v>
      </c>
      <c r="B150" s="16">
        <f aca="true" t="shared" si="20" ref="B150:O150">SUM(B107,B117,B121,B148)</f>
        <v>76</v>
      </c>
      <c r="C150" s="16"/>
      <c r="D150" s="80">
        <f t="shared" si="20"/>
        <v>147022</v>
      </c>
      <c r="E150" s="80"/>
      <c r="F150" s="16">
        <f t="shared" si="20"/>
        <v>1</v>
      </c>
      <c r="G150" s="16"/>
      <c r="H150" s="80">
        <f t="shared" si="20"/>
        <v>1415</v>
      </c>
      <c r="I150" s="80"/>
      <c r="J150" s="16">
        <f t="shared" si="20"/>
        <v>904</v>
      </c>
      <c r="K150" s="16"/>
      <c r="L150" s="45">
        <f t="shared" si="20"/>
        <v>2099608.95</v>
      </c>
      <c r="M150" s="45"/>
      <c r="N150" s="16">
        <f t="shared" si="20"/>
        <v>981</v>
      </c>
      <c r="O150" s="45">
        <f t="shared" si="20"/>
        <v>2248045.95</v>
      </c>
    </row>
    <row r="151" spans="1:15" ht="11.25">
      <c r="A151" s="4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45"/>
      <c r="M151" s="45"/>
      <c r="N151" s="16"/>
      <c r="O151" s="45"/>
    </row>
    <row r="152" spans="1:15" ht="11.25">
      <c r="A152" s="44" t="s">
        <v>100</v>
      </c>
      <c r="B152" s="16">
        <f aca="true" t="shared" si="21" ref="B152:O152">SUM(B90,B150)</f>
        <v>8823</v>
      </c>
      <c r="C152" s="16"/>
      <c r="D152" s="80">
        <f t="shared" si="21"/>
        <v>16801144</v>
      </c>
      <c r="E152" s="80"/>
      <c r="F152" s="16">
        <f t="shared" si="21"/>
        <v>184</v>
      </c>
      <c r="G152" s="16"/>
      <c r="H152" s="80">
        <f t="shared" si="21"/>
        <v>420580.15</v>
      </c>
      <c r="I152" s="80"/>
      <c r="J152" s="16">
        <f t="shared" si="21"/>
        <v>38958</v>
      </c>
      <c r="K152" s="16"/>
      <c r="L152" s="45">
        <f t="shared" si="21"/>
        <v>72406268.9</v>
      </c>
      <c r="M152" s="45"/>
      <c r="N152" s="16">
        <f t="shared" si="21"/>
        <v>47965</v>
      </c>
      <c r="O152" s="45">
        <f t="shared" si="21"/>
        <v>89627993.05</v>
      </c>
    </row>
    <row r="153" spans="1:15" ht="12" thickBot="1">
      <c r="A153" s="44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7"/>
      <c r="M153" s="77"/>
      <c r="N153" s="76"/>
      <c r="O153" s="77"/>
    </row>
    <row r="154" spans="1:15" ht="12" thickTop="1">
      <c r="A154" s="35" t="s">
        <v>37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1.25">
      <c r="A155" s="9" t="s">
        <v>38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</sheetData>
  <sheetProtection/>
  <mergeCells count="36">
    <mergeCell ref="B99:D99"/>
    <mergeCell ref="F99:H99"/>
    <mergeCell ref="J99:L99"/>
    <mergeCell ref="N99:O99"/>
    <mergeCell ref="B100:D100"/>
    <mergeCell ref="F100:H100"/>
    <mergeCell ref="J100:L100"/>
    <mergeCell ref="N100:O100"/>
    <mergeCell ref="B53:D53"/>
    <mergeCell ref="F53:H53"/>
    <mergeCell ref="J53:L53"/>
    <mergeCell ref="N53:O53"/>
    <mergeCell ref="B98:D98"/>
    <mergeCell ref="F98:H98"/>
    <mergeCell ref="J98:L98"/>
    <mergeCell ref="N98:O98"/>
    <mergeCell ref="B51:D51"/>
    <mergeCell ref="F51:H51"/>
    <mergeCell ref="J51:L51"/>
    <mergeCell ref="N51:O51"/>
    <mergeCell ref="B52:D52"/>
    <mergeCell ref="F52:H52"/>
    <mergeCell ref="J52:L52"/>
    <mergeCell ref="N52:O52"/>
    <mergeCell ref="J4:L4"/>
    <mergeCell ref="N4:O4"/>
    <mergeCell ref="J5:L5"/>
    <mergeCell ref="N5:O5"/>
    <mergeCell ref="J6:L6"/>
    <mergeCell ref="N6:O6"/>
    <mergeCell ref="B6:D6"/>
    <mergeCell ref="F6:H6"/>
    <mergeCell ref="F5:H5"/>
    <mergeCell ref="F4:H4"/>
    <mergeCell ref="B4:D4"/>
    <mergeCell ref="B5:D5"/>
  </mergeCells>
  <printOptions/>
  <pageMargins left="0.83" right="0.25" top="0.87" bottom="0.5" header="0.87" footer="0.5"/>
  <pageSetup horizontalDpi="600" verticalDpi="600" orientation="landscape" scale="64" r:id="rId1"/>
  <headerFooter alignWithMargins="0">
    <oddHeader>&amp;R&amp;D</oddHeader>
  </headerFooter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reed</dc:creator>
  <cp:keywords/>
  <dc:description/>
  <cp:lastModifiedBy>JKINTZEL</cp:lastModifiedBy>
  <cp:lastPrinted>2009-06-29T19:23:20Z</cp:lastPrinted>
  <dcterms:created xsi:type="dcterms:W3CDTF">2003-09-08T16:20:04Z</dcterms:created>
  <dcterms:modified xsi:type="dcterms:W3CDTF">2009-06-29T19:23:42Z</dcterms:modified>
  <cp:category/>
  <cp:version/>
  <cp:contentType/>
  <cp:contentStatus/>
</cp:coreProperties>
</file>