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055"/>
  </bookViews>
  <sheets>
    <sheet name="Unformatted" sheetId="1" r:id="rId1"/>
  </sheets>
  <definedNames>
    <definedName name="_xlnm.Print_Area" localSheetId="0">Unformatted!$A$1:$K$75</definedName>
    <definedName name="_xlnm.Print_Titles" localSheetId="0">Unformatted!$A:$B,Unformatted!$1:$2</definedName>
  </definedNames>
  <calcPr calcId="125725"/>
</workbook>
</file>

<file path=xl/calcChain.xml><?xml version="1.0" encoding="utf-8"?>
<calcChain xmlns="http://schemas.openxmlformats.org/spreadsheetml/2006/main">
  <c r="E3" i="1"/>
  <c r="F3" s="1"/>
  <c r="K56"/>
  <c r="K54"/>
  <c r="K52"/>
  <c r="K50"/>
  <c r="K48"/>
  <c r="F67"/>
  <c r="F65"/>
  <c r="F63"/>
  <c r="F61"/>
  <c r="F59"/>
  <c r="F57"/>
  <c r="F55"/>
  <c r="F53"/>
  <c r="F51"/>
  <c r="F49"/>
  <c r="F47"/>
  <c r="F45"/>
  <c r="J45"/>
  <c r="K45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J55"/>
  <c r="K55" s="1"/>
  <c r="J54"/>
  <c r="J53"/>
  <c r="K53" s="1"/>
  <c r="J52"/>
  <c r="J51"/>
  <c r="K51" s="1"/>
  <c r="J50"/>
  <c r="J49"/>
  <c r="K49" s="1"/>
  <c r="J48"/>
  <c r="J47"/>
  <c r="K47" s="1"/>
  <c r="J46"/>
  <c r="K46" s="1"/>
  <c r="E46"/>
  <c r="F46" s="1"/>
  <c r="E47"/>
  <c r="E48"/>
  <c r="F48" s="1"/>
  <c r="E49"/>
  <c r="E50"/>
  <c r="F50" s="1"/>
  <c r="E51"/>
  <c r="E52"/>
  <c r="F52" s="1"/>
  <c r="E53"/>
  <c r="E54"/>
  <c r="F54" s="1"/>
  <c r="E55"/>
  <c r="E56"/>
  <c r="F56" s="1"/>
  <c r="E57"/>
  <c r="E58"/>
  <c r="F58" s="1"/>
  <c r="E59"/>
  <c r="E60"/>
  <c r="F60" s="1"/>
  <c r="E61"/>
  <c r="E62"/>
  <c r="F62" s="1"/>
  <c r="E63"/>
  <c r="E64"/>
  <c r="F64" s="1"/>
  <c r="E65"/>
  <c r="E66"/>
  <c r="F66" s="1"/>
  <c r="E67"/>
  <c r="E68"/>
  <c r="F68" s="1"/>
  <c r="E45"/>
  <c r="E69" s="1"/>
  <c r="F69" s="1"/>
  <c r="D69"/>
  <c r="C69"/>
  <c r="I69"/>
  <c r="H69"/>
  <c r="I43"/>
  <c r="H43"/>
  <c r="D43"/>
  <c r="E43" s="1"/>
  <c r="F43" s="1"/>
  <c r="C43"/>
  <c r="J42"/>
  <c r="K42" s="1"/>
  <c r="E42"/>
  <c r="F42" s="1"/>
  <c r="K41"/>
  <c r="J41"/>
  <c r="F41"/>
  <c r="E41"/>
  <c r="I39"/>
  <c r="H39"/>
  <c r="D39"/>
  <c r="E39" s="1"/>
  <c r="F39" s="1"/>
  <c r="C39"/>
  <c r="J38"/>
  <c r="K38" s="1"/>
  <c r="E38"/>
  <c r="F38" s="1"/>
  <c r="J37"/>
  <c r="K37" s="1"/>
  <c r="E37"/>
  <c r="F37" s="1"/>
  <c r="J36"/>
  <c r="K36" s="1"/>
  <c r="E36"/>
  <c r="F36" s="1"/>
  <c r="J35"/>
  <c r="K35" s="1"/>
  <c r="E35"/>
  <c r="F35" s="1"/>
  <c r="J34"/>
  <c r="K34" s="1"/>
  <c r="E34"/>
  <c r="F34" s="1"/>
  <c r="J33"/>
  <c r="K33" s="1"/>
  <c r="E33"/>
  <c r="F33" s="1"/>
  <c r="J32"/>
  <c r="K32" s="1"/>
  <c r="E32"/>
  <c r="F32" s="1"/>
  <c r="J31"/>
  <c r="K31" s="1"/>
  <c r="E31"/>
  <c r="F31" s="1"/>
  <c r="J30"/>
  <c r="K30" s="1"/>
  <c r="E30"/>
  <c r="F30" s="1"/>
  <c r="J29"/>
  <c r="K29" s="1"/>
  <c r="E29"/>
  <c r="F29" s="1"/>
  <c r="J28"/>
  <c r="K28" s="1"/>
  <c r="E28"/>
  <c r="F28" s="1"/>
  <c r="J27"/>
  <c r="K27" s="1"/>
  <c r="E27"/>
  <c r="F27" s="1"/>
  <c r="J26"/>
  <c r="K26" s="1"/>
  <c r="E26"/>
  <c r="F26" s="1"/>
  <c r="I24"/>
  <c r="H24"/>
  <c r="D24"/>
  <c r="C24"/>
  <c r="J23"/>
  <c r="K23" s="1"/>
  <c r="E23"/>
  <c r="F23" s="1"/>
  <c r="J22"/>
  <c r="K22" s="1"/>
  <c r="E22"/>
  <c r="F22" s="1"/>
  <c r="J21"/>
  <c r="K21" s="1"/>
  <c r="E21"/>
  <c r="F21" s="1"/>
  <c r="J20"/>
  <c r="K20" s="1"/>
  <c r="E20"/>
  <c r="F20" s="1"/>
  <c r="J19"/>
  <c r="K19" s="1"/>
  <c r="E19"/>
  <c r="F19" s="1"/>
  <c r="J18"/>
  <c r="K18" s="1"/>
  <c r="E18"/>
  <c r="F18" s="1"/>
  <c r="J17"/>
  <c r="K17" s="1"/>
  <c r="E17"/>
  <c r="F17" s="1"/>
  <c r="J16"/>
  <c r="K16" s="1"/>
  <c r="E16"/>
  <c r="F16" s="1"/>
  <c r="J15"/>
  <c r="K15" s="1"/>
  <c r="E15"/>
  <c r="F15" s="1"/>
  <c r="J14"/>
  <c r="K14" s="1"/>
  <c r="E14"/>
  <c r="F14" s="1"/>
  <c r="J13"/>
  <c r="K13" s="1"/>
  <c r="E13"/>
  <c r="F13" s="1"/>
  <c r="J12"/>
  <c r="K12" s="1"/>
  <c r="E12"/>
  <c r="F12" s="1"/>
  <c r="J11"/>
  <c r="K11" s="1"/>
  <c r="E11"/>
  <c r="F11" s="1"/>
  <c r="J10"/>
  <c r="K10" s="1"/>
  <c r="E10"/>
  <c r="F10" s="1"/>
  <c r="J9"/>
  <c r="K9" s="1"/>
  <c r="E9"/>
  <c r="F9" s="1"/>
  <c r="J8"/>
  <c r="K8" s="1"/>
  <c r="E8"/>
  <c r="F8" s="1"/>
  <c r="J7"/>
  <c r="K7" s="1"/>
  <c r="E7"/>
  <c r="F7" s="1"/>
  <c r="J6"/>
  <c r="K6" s="1"/>
  <c r="E6"/>
  <c r="F6" s="1"/>
  <c r="J5"/>
  <c r="K5" s="1"/>
  <c r="E5"/>
  <c r="F5" s="1"/>
  <c r="J4"/>
  <c r="K4" s="1"/>
  <c r="E4"/>
  <c r="J3"/>
  <c r="K3" s="1"/>
  <c r="J24" l="1"/>
  <c r="K24" s="1"/>
  <c r="I71"/>
  <c r="E24"/>
  <c r="F24" s="1"/>
  <c r="H71"/>
  <c r="F4"/>
  <c r="J39"/>
  <c r="K39" s="1"/>
  <c r="J43"/>
  <c r="K43" s="1"/>
  <c r="J69"/>
  <c r="K69" s="1"/>
  <c r="J71" l="1"/>
  <c r="K71" s="1"/>
  <c r="D71" l="1"/>
  <c r="C71"/>
  <c r="E71"/>
  <c r="F71" s="1"/>
</calcChain>
</file>

<file path=xl/sharedStrings.xml><?xml version="1.0" encoding="utf-8"?>
<sst xmlns="http://schemas.openxmlformats.org/spreadsheetml/2006/main" count="78" uniqueCount="73">
  <si>
    <t>All FTE</t>
  </si>
  <si>
    <t>All Headcount</t>
  </si>
  <si>
    <t>Change (N)</t>
  </si>
  <si>
    <t>Change (%)</t>
  </si>
  <si>
    <t>Public Two-Year</t>
  </si>
  <si>
    <t>Crowder College</t>
  </si>
  <si>
    <t>East Central College</t>
  </si>
  <si>
    <t>Jefferson College</t>
  </si>
  <si>
    <t>Linn State Technical College</t>
  </si>
  <si>
    <t>MCC - Blue River</t>
  </si>
  <si>
    <t>MCC - Business and Technology</t>
  </si>
  <si>
    <t>MCC - Longview</t>
  </si>
  <si>
    <t>MCC - Maple Woods</t>
  </si>
  <si>
    <t>MCC - Penn Valley</t>
  </si>
  <si>
    <t>Mineral Area College</t>
  </si>
  <si>
    <t>Missouri State University-WP</t>
  </si>
  <si>
    <t>Moberly Area Community College</t>
  </si>
  <si>
    <t>North Central Missouri College</t>
  </si>
  <si>
    <t>Ozarks Technical Community College</t>
  </si>
  <si>
    <t>St. Charles Community College</t>
  </si>
  <si>
    <t>St. Louis CC - Florissant Valley</t>
  </si>
  <si>
    <t>St. Louis CC - Forest Park</t>
  </si>
  <si>
    <t>St. Louis CC - Meramec</t>
  </si>
  <si>
    <t>St. Louis CC - Wildwood</t>
  </si>
  <si>
    <t>State Fair Community College</t>
  </si>
  <si>
    <t>Three Rivers Community College</t>
  </si>
  <si>
    <t>Sector Subtotal</t>
  </si>
  <si>
    <t>Public Four-Year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</si>
  <si>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</si>
  <si>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</si>
  <si>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</si>
  <si>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</si>
  <si>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</si>
  <si>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</si>
  <si>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</si>
  <si>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</si>
  <si>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</si>
  <si>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</si>
  <si>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</si>
  <si>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</si>
  <si>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</si>
  <si>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Indp Two-Year</t>
  </si>
  <si>
    <t>Cottey College</t>
  </si>
  <si>
    <t>Wentworth Military Academy</t>
  </si>
  <si>
    <t>Independent Four-Year</t>
  </si>
  <si>
    <t>Avila University</t>
  </si>
  <si>
    <t>Central Methodist University - CGES</t>
  </si>
  <si>
    <t>Central Methodist University - 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</si>
  <si>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</si>
  <si>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</si>
  <si>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</si>
  <si>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</si>
  <si>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</si>
  <si>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</si>
  <si>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</si>
  <si>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</si>
  <si>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</si>
  <si>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</si>
  <si>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</si>
  <si>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</si>
  <si>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</si>
  <si>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</si>
  <si>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</si>
  <si>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</si>
  <si>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</si>
  <si>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</si>
  <si>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 (MO)</t>
  </si>
  <si>
    <t>William Jewell College</t>
  </si>
  <si>
    <t>William Woods University</t>
  </si>
  <si>
    <t>State Total</t>
  </si>
  <si>
    <t>Source: Public Institutions EMSAS Independent Institutions - DHE-02</t>
  </si>
  <si>
    <t>Undergraduate FTE = 15 Hours, Graduates FTE =12 Hours, Professional FTE Varies by Institution</t>
  </si>
  <si>
    <t>Exclusive auditors are not included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</si>
</sst>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0" fontId="4" fillId="0" borderId="1" xfId="2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10" fontId="4" fillId="2" borderId="1" xfId="2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5" fillId="2" borderId="1" xfId="1" applyNumberFormat="1" applyFont="1" applyFill="1" applyBorder="1"/>
    <xf numFmtId="0" fontId="2" fillId="0" borderId="1" xfId="0" applyFont="1" applyFill="1" applyBorder="1" applyAlignment="1">
      <alignment horizontal="center" vertical="center" textRotation="90" wrapText="1"/>
    </xf>
    <xf numFmtId="10" fontId="5" fillId="0" borderId="1" xfId="2" applyNumberFormat="1" applyFont="1" applyFill="1" applyBorder="1"/>
    <xf numFmtId="0" fontId="2" fillId="0" borderId="3" xfId="0" applyFont="1" applyFill="1" applyBorder="1" applyAlignment="1">
      <alignment vertical="top" wrapText="1"/>
    </xf>
    <xf numFmtId="0" fontId="5" fillId="0" borderId="1" xfId="0" applyFont="1" applyFill="1" applyBorder="1"/>
    <xf numFmtId="0" fontId="6" fillId="0" borderId="1" xfId="0" applyFont="1" applyFill="1" applyBorder="1"/>
    <xf numFmtId="10" fontId="6" fillId="0" borderId="1" xfId="2" applyNumberFormat="1" applyFont="1" applyFill="1" applyBorder="1"/>
    <xf numFmtId="3" fontId="6" fillId="0" borderId="1" xfId="1" applyNumberFormat="1" applyFont="1" applyFill="1" applyBorder="1"/>
    <xf numFmtId="10" fontId="2" fillId="0" borderId="1" xfId="2" applyNumberFormat="1" applyFont="1" applyFill="1" applyBorder="1" applyAlignment="1">
      <alignment horizontal="right"/>
    </xf>
    <xf numFmtId="0" fontId="5" fillId="0" borderId="0" xfId="0" applyFont="1" applyFill="1" applyBorder="1"/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topLeftCell="A37" zoomScaleNormal="100" zoomScaleSheetLayoutView="100" workbookViewId="0">
      <selection activeCell="H25" sqref="H25"/>
    </sheetView>
  </sheetViews>
  <sheetFormatPr defaultRowHeight="14.25"/>
  <cols>
    <col min="1" max="1" width="7.42578125" style="21" customWidth="1"/>
    <col min="2" max="2" width="35.28515625" style="21" customWidth="1"/>
    <col min="3" max="3" width="11.140625" style="21" customWidth="1"/>
    <col min="4" max="4" width="13.140625" style="21" customWidth="1"/>
    <col min="5" max="5" width="11.140625" style="21" customWidth="1"/>
    <col min="6" max="6" width="11.28515625" style="21" customWidth="1"/>
    <col min="7" max="7" width="4.140625" style="21" customWidth="1"/>
    <col min="8" max="8" width="9.28515625" style="21" customWidth="1"/>
    <col min="9" max="9" width="9.7109375" style="21" customWidth="1"/>
    <col min="10" max="10" width="11.7109375" style="21" customWidth="1"/>
    <col min="11" max="11" width="11.28515625" style="21" customWidth="1"/>
    <col min="12" max="16384" width="9.140625" style="3"/>
  </cols>
  <sheetData>
    <row r="1" spans="1:11" ht="15" customHeight="1">
      <c r="A1" s="1"/>
      <c r="B1" s="1"/>
      <c r="C1" s="26" t="s">
        <v>0</v>
      </c>
      <c r="D1" s="26"/>
      <c r="E1" s="26"/>
      <c r="F1" s="26"/>
      <c r="G1" s="2"/>
      <c r="H1" s="27" t="s">
        <v>1</v>
      </c>
      <c r="I1" s="26"/>
      <c r="J1" s="26"/>
      <c r="K1" s="26"/>
    </row>
    <row r="2" spans="1:11" ht="33.75" customHeight="1">
      <c r="A2" s="1"/>
      <c r="B2" s="1"/>
      <c r="C2" s="4">
        <v>2010</v>
      </c>
      <c r="D2" s="4">
        <v>2011</v>
      </c>
      <c r="E2" s="4" t="s">
        <v>2</v>
      </c>
      <c r="F2" s="4" t="s">
        <v>3</v>
      </c>
      <c r="G2" s="2"/>
      <c r="H2" s="2">
        <v>2010</v>
      </c>
      <c r="I2" s="4">
        <v>2011</v>
      </c>
      <c r="J2" s="4" t="s">
        <v>2</v>
      </c>
      <c r="K2" s="4" t="s">
        <v>3</v>
      </c>
    </row>
    <row r="3" spans="1:11">
      <c r="A3" s="25" t="s">
        <v>4</v>
      </c>
      <c r="B3" s="5" t="s">
        <v>5</v>
      </c>
      <c r="C3" s="7">
        <v>3308.93</v>
      </c>
      <c r="D3" s="7">
        <v>3407.13</v>
      </c>
      <c r="E3" s="8">
        <f>D3-C3</f>
        <v>98.200000000000273</v>
      </c>
      <c r="F3" s="6">
        <f>E3/C3</f>
        <v>2.9677267273710922E-2</v>
      </c>
      <c r="G3" s="6"/>
      <c r="H3" s="7">
        <v>5228</v>
      </c>
      <c r="I3" s="7">
        <v>5408</v>
      </c>
      <c r="J3" s="8">
        <f>I3-H3</f>
        <v>180</v>
      </c>
      <c r="K3" s="6">
        <f>J3/H3</f>
        <v>3.442999234889059E-2</v>
      </c>
    </row>
    <row r="4" spans="1:11">
      <c r="A4" s="25"/>
      <c r="B4" s="9" t="s">
        <v>6</v>
      </c>
      <c r="C4" s="11">
        <v>2919.13</v>
      </c>
      <c r="D4" s="11">
        <v>2686</v>
      </c>
      <c r="E4" s="12">
        <f t="shared" ref="E3:E48" si="0">D4-C4</f>
        <v>-233.13000000000011</v>
      </c>
      <c r="F4" s="10">
        <f t="shared" ref="F4:F45" si="1">E4/C4</f>
        <v>-7.9862835844926428E-2</v>
      </c>
      <c r="G4" s="10"/>
      <c r="H4" s="11">
        <v>4471</v>
      </c>
      <c r="I4" s="11">
        <v>4127</v>
      </c>
      <c r="J4" s="12">
        <f t="shared" ref="J4:J48" si="2">I4-H4</f>
        <v>-344</v>
      </c>
      <c r="K4" s="10">
        <f t="shared" ref="K4:K48" si="3">J4/H4</f>
        <v>-7.6940281816148509E-2</v>
      </c>
    </row>
    <row r="5" spans="1:11">
      <c r="A5" s="25"/>
      <c r="B5" s="5" t="s">
        <v>7</v>
      </c>
      <c r="C5" s="7">
        <v>4290.43</v>
      </c>
      <c r="D5" s="7">
        <v>4077.2</v>
      </c>
      <c r="E5" s="8">
        <f t="shared" si="0"/>
        <v>-213.23000000000047</v>
      </c>
      <c r="F5" s="6">
        <f t="shared" si="1"/>
        <v>-4.9698981220996606E-2</v>
      </c>
      <c r="G5" s="6"/>
      <c r="H5" s="7">
        <v>6192</v>
      </c>
      <c r="I5" s="7">
        <v>6007</v>
      </c>
      <c r="J5" s="8">
        <f t="shared" si="2"/>
        <v>-185</v>
      </c>
      <c r="K5" s="6">
        <f t="shared" si="3"/>
        <v>-2.9877260981912145E-2</v>
      </c>
    </row>
    <row r="6" spans="1:11">
      <c r="A6" s="25"/>
      <c r="B6" s="9" t="s">
        <v>8</v>
      </c>
      <c r="C6" s="11">
        <v>1132.8699999999999</v>
      </c>
      <c r="D6" s="11">
        <v>1160.73</v>
      </c>
      <c r="E6" s="12">
        <f t="shared" si="0"/>
        <v>27.860000000000127</v>
      </c>
      <c r="F6" s="10">
        <f t="shared" si="1"/>
        <v>2.4592406895760439E-2</v>
      </c>
      <c r="G6" s="10"/>
      <c r="H6" s="11">
        <v>1176</v>
      </c>
      <c r="I6" s="11">
        <v>1168</v>
      </c>
      <c r="J6" s="12">
        <f t="shared" si="2"/>
        <v>-8</v>
      </c>
      <c r="K6" s="10">
        <f t="shared" si="3"/>
        <v>-6.8027210884353739E-3</v>
      </c>
    </row>
    <row r="7" spans="1:11">
      <c r="A7" s="25"/>
      <c r="B7" s="5" t="s">
        <v>9</v>
      </c>
      <c r="C7" s="7">
        <v>2244.6</v>
      </c>
      <c r="D7" s="7">
        <v>2178</v>
      </c>
      <c r="E7" s="8">
        <f t="shared" si="0"/>
        <v>-66.599999999999909</v>
      </c>
      <c r="F7" s="6">
        <f t="shared" si="1"/>
        <v>-2.9671210906174781E-2</v>
      </c>
      <c r="G7" s="6"/>
      <c r="H7" s="7">
        <v>3531</v>
      </c>
      <c r="I7" s="7">
        <v>3480</v>
      </c>
      <c r="J7" s="8">
        <f t="shared" si="2"/>
        <v>-51</v>
      </c>
      <c r="K7" s="6">
        <f t="shared" si="3"/>
        <v>-1.4443500424808835E-2</v>
      </c>
    </row>
    <row r="8" spans="1:11" ht="18" customHeight="1">
      <c r="A8" s="25"/>
      <c r="B8" s="9" t="s">
        <v>10</v>
      </c>
      <c r="C8" s="11">
        <v>497.87</v>
      </c>
      <c r="D8" s="11">
        <v>491.8</v>
      </c>
      <c r="E8" s="12">
        <f t="shared" si="0"/>
        <v>-6.0699999999999932</v>
      </c>
      <c r="F8" s="10">
        <f t="shared" si="1"/>
        <v>-1.2191937654407764E-2</v>
      </c>
      <c r="G8" s="10"/>
      <c r="H8" s="11">
        <v>820</v>
      </c>
      <c r="I8" s="11">
        <v>848</v>
      </c>
      <c r="J8" s="12">
        <f t="shared" si="2"/>
        <v>28</v>
      </c>
      <c r="K8" s="10">
        <f t="shared" si="3"/>
        <v>3.4146341463414637E-2</v>
      </c>
    </row>
    <row r="9" spans="1:11">
      <c r="A9" s="25"/>
      <c r="B9" s="5" t="s">
        <v>11</v>
      </c>
      <c r="C9" s="7">
        <v>4052.8</v>
      </c>
      <c r="D9" s="7">
        <v>3790.6</v>
      </c>
      <c r="E9" s="8">
        <f t="shared" si="0"/>
        <v>-262.20000000000027</v>
      </c>
      <c r="F9" s="6">
        <f t="shared" si="1"/>
        <v>-6.4696012633241276E-2</v>
      </c>
      <c r="G9" s="6"/>
      <c r="H9" s="7">
        <v>6428</v>
      </c>
      <c r="I9" s="7">
        <v>6192</v>
      </c>
      <c r="J9" s="8">
        <f t="shared" si="2"/>
        <v>-236</v>
      </c>
      <c r="K9" s="6">
        <f t="shared" si="3"/>
        <v>-3.6714374611076538E-2</v>
      </c>
    </row>
    <row r="10" spans="1:11">
      <c r="A10" s="25"/>
      <c r="B10" s="9" t="s">
        <v>12</v>
      </c>
      <c r="C10" s="11">
        <v>3288.2</v>
      </c>
      <c r="D10" s="11">
        <v>3195.73</v>
      </c>
      <c r="E10" s="12">
        <f t="shared" si="0"/>
        <v>-92.4699999999998</v>
      </c>
      <c r="F10" s="10">
        <f t="shared" si="1"/>
        <v>-2.8121768748859501E-2</v>
      </c>
      <c r="G10" s="10"/>
      <c r="H10" s="11">
        <v>5371</v>
      </c>
      <c r="I10" s="11">
        <v>5325</v>
      </c>
      <c r="J10" s="12">
        <f t="shared" si="2"/>
        <v>-46</v>
      </c>
      <c r="K10" s="10">
        <f t="shared" si="3"/>
        <v>-8.5645131260472917E-3</v>
      </c>
    </row>
    <row r="11" spans="1:11">
      <c r="A11" s="25"/>
      <c r="B11" s="5" t="s">
        <v>13</v>
      </c>
      <c r="C11" s="7">
        <v>2894.8</v>
      </c>
      <c r="D11" s="7">
        <v>3125.43</v>
      </c>
      <c r="E11" s="8">
        <f t="shared" si="0"/>
        <v>230.62999999999965</v>
      </c>
      <c r="F11" s="6">
        <f t="shared" si="1"/>
        <v>7.9670443553958692E-2</v>
      </c>
      <c r="G11" s="6"/>
      <c r="H11" s="7">
        <v>4945</v>
      </c>
      <c r="I11" s="7">
        <v>5402</v>
      </c>
      <c r="J11" s="8">
        <f t="shared" si="2"/>
        <v>457</v>
      </c>
      <c r="K11" s="6">
        <f t="shared" si="3"/>
        <v>9.2416582406471187E-2</v>
      </c>
    </row>
    <row r="12" spans="1:11">
      <c r="A12" s="25"/>
      <c r="B12" s="9" t="s">
        <v>14</v>
      </c>
      <c r="C12" s="11">
        <v>2848.47</v>
      </c>
      <c r="D12" s="11">
        <v>2900.6</v>
      </c>
      <c r="E12" s="12">
        <f t="shared" si="0"/>
        <v>52.130000000000109</v>
      </c>
      <c r="F12" s="10">
        <f t="shared" si="1"/>
        <v>1.8301052845913809E-2</v>
      </c>
      <c r="G12" s="10"/>
      <c r="H12" s="11">
        <v>3958</v>
      </c>
      <c r="I12" s="11">
        <v>4035</v>
      </c>
      <c r="J12" s="12">
        <f t="shared" si="2"/>
        <v>77</v>
      </c>
      <c r="K12" s="10">
        <f t="shared" si="3"/>
        <v>1.9454269833249115E-2</v>
      </c>
    </row>
    <row r="13" spans="1:11">
      <c r="A13" s="25"/>
      <c r="B13" s="5" t="s">
        <v>15</v>
      </c>
      <c r="C13" s="7">
        <v>1550.53</v>
      </c>
      <c r="D13" s="7">
        <v>1462.73</v>
      </c>
      <c r="E13" s="8">
        <f t="shared" si="0"/>
        <v>-87.799999999999955</v>
      </c>
      <c r="F13" s="6">
        <f t="shared" si="1"/>
        <v>-5.6625798920369133E-2</v>
      </c>
      <c r="G13" s="6"/>
      <c r="H13" s="7">
        <v>2219</v>
      </c>
      <c r="I13" s="7">
        <v>2129</v>
      </c>
      <c r="J13" s="8">
        <f t="shared" si="2"/>
        <v>-90</v>
      </c>
      <c r="K13" s="6">
        <f t="shared" si="3"/>
        <v>-4.0558810274898605E-2</v>
      </c>
    </row>
    <row r="14" spans="1:11">
      <c r="A14" s="25"/>
      <c r="B14" s="9" t="s">
        <v>16</v>
      </c>
      <c r="C14" s="11">
        <v>3725.03</v>
      </c>
      <c r="D14" s="11">
        <v>3818.77</v>
      </c>
      <c r="E14" s="12">
        <f t="shared" si="0"/>
        <v>93.739999999999782</v>
      </c>
      <c r="F14" s="10">
        <f t="shared" si="1"/>
        <v>2.516489800082141E-2</v>
      </c>
      <c r="G14" s="10"/>
      <c r="H14" s="11">
        <v>5440</v>
      </c>
      <c r="I14" s="11">
        <v>5659</v>
      </c>
      <c r="J14" s="12">
        <f t="shared" si="2"/>
        <v>219</v>
      </c>
      <c r="K14" s="10">
        <f t="shared" si="3"/>
        <v>4.0257352941176473E-2</v>
      </c>
    </row>
    <row r="15" spans="1:11">
      <c r="A15" s="25"/>
      <c r="B15" s="5" t="s">
        <v>17</v>
      </c>
      <c r="C15" s="7">
        <v>1228.93</v>
      </c>
      <c r="D15" s="7">
        <v>1203.67</v>
      </c>
      <c r="E15" s="8">
        <f t="shared" si="0"/>
        <v>-25.259999999999991</v>
      </c>
      <c r="F15" s="6">
        <f t="shared" si="1"/>
        <v>-2.0554466080248662E-2</v>
      </c>
      <c r="G15" s="6"/>
      <c r="H15" s="7">
        <v>1832</v>
      </c>
      <c r="I15" s="7">
        <v>1802</v>
      </c>
      <c r="J15" s="8">
        <f t="shared" si="2"/>
        <v>-30</v>
      </c>
      <c r="K15" s="6">
        <f t="shared" si="3"/>
        <v>-1.6375545851528384E-2</v>
      </c>
    </row>
    <row r="16" spans="1:11" ht="12.75" customHeight="1">
      <c r="A16" s="25"/>
      <c r="B16" s="9" t="s">
        <v>18</v>
      </c>
      <c r="C16" s="11">
        <v>9241.27</v>
      </c>
      <c r="D16" s="11">
        <v>10028.27</v>
      </c>
      <c r="E16" s="12">
        <f t="shared" si="0"/>
        <v>787</v>
      </c>
      <c r="F16" s="10">
        <f t="shared" si="1"/>
        <v>8.5161455081390322E-2</v>
      </c>
      <c r="G16" s="10"/>
      <c r="H16" s="11">
        <v>13901</v>
      </c>
      <c r="I16" s="11">
        <v>15177</v>
      </c>
      <c r="J16" s="12">
        <f t="shared" si="2"/>
        <v>1276</v>
      </c>
      <c r="K16" s="10">
        <f t="shared" si="3"/>
        <v>9.1791957413135741E-2</v>
      </c>
    </row>
    <row r="17" spans="1:11">
      <c r="A17" s="25"/>
      <c r="B17" s="5" t="s">
        <v>19</v>
      </c>
      <c r="C17" s="7">
        <v>5391</v>
      </c>
      <c r="D17" s="7">
        <v>5458</v>
      </c>
      <c r="E17" s="8">
        <f t="shared" si="0"/>
        <v>67</v>
      </c>
      <c r="F17" s="6">
        <f t="shared" si="1"/>
        <v>1.2428120942311259E-2</v>
      </c>
      <c r="G17" s="6"/>
      <c r="H17" s="7">
        <v>8202</v>
      </c>
      <c r="I17" s="7">
        <v>8174</v>
      </c>
      <c r="J17" s="8">
        <f t="shared" si="2"/>
        <v>-28</v>
      </c>
      <c r="K17" s="6">
        <f t="shared" si="3"/>
        <v>-3.413801511826384E-3</v>
      </c>
    </row>
    <row r="18" spans="1:11">
      <c r="A18" s="25"/>
      <c r="B18" s="9" t="s">
        <v>20</v>
      </c>
      <c r="C18" s="11">
        <v>4646.47</v>
      </c>
      <c r="D18" s="11">
        <v>4516.8</v>
      </c>
      <c r="E18" s="12">
        <f t="shared" si="0"/>
        <v>-129.67000000000007</v>
      </c>
      <c r="F18" s="10">
        <f t="shared" si="1"/>
        <v>-2.7907206976478933E-2</v>
      </c>
      <c r="G18" s="10"/>
      <c r="H18" s="11">
        <v>7438</v>
      </c>
      <c r="I18" s="11">
        <v>7440</v>
      </c>
      <c r="J18" s="12">
        <f t="shared" si="2"/>
        <v>2</v>
      </c>
      <c r="K18" s="10">
        <f t="shared" si="3"/>
        <v>2.6888948642108095E-4</v>
      </c>
    </row>
    <row r="19" spans="1:11">
      <c r="A19" s="25"/>
      <c r="B19" s="5" t="s">
        <v>21</v>
      </c>
      <c r="C19" s="7">
        <v>5286.07</v>
      </c>
      <c r="D19" s="7">
        <v>5362.2</v>
      </c>
      <c r="E19" s="8">
        <f t="shared" si="0"/>
        <v>76.130000000000109</v>
      </c>
      <c r="F19" s="6">
        <f t="shared" si="1"/>
        <v>1.4402003757044479E-2</v>
      </c>
      <c r="G19" s="6"/>
      <c r="H19" s="7">
        <v>8717</v>
      </c>
      <c r="I19" s="7">
        <v>8823</v>
      </c>
      <c r="J19" s="8">
        <f t="shared" si="2"/>
        <v>106</v>
      </c>
      <c r="K19" s="6">
        <f t="shared" si="3"/>
        <v>1.2160146839509006E-2</v>
      </c>
    </row>
    <row r="20" spans="1:11">
      <c r="A20" s="25"/>
      <c r="B20" s="9" t="s">
        <v>22</v>
      </c>
      <c r="C20" s="11">
        <v>7464.6</v>
      </c>
      <c r="D20" s="11">
        <v>7320.47</v>
      </c>
      <c r="E20" s="12">
        <f t="shared" si="0"/>
        <v>-144.13000000000011</v>
      </c>
      <c r="F20" s="10">
        <f t="shared" si="1"/>
        <v>-1.9308469308469321E-2</v>
      </c>
      <c r="G20" s="10"/>
      <c r="H20" s="11">
        <v>11438</v>
      </c>
      <c r="I20" s="11">
        <v>11353</v>
      </c>
      <c r="J20" s="12">
        <f t="shared" si="2"/>
        <v>-85</v>
      </c>
      <c r="K20" s="10">
        <f t="shared" si="3"/>
        <v>-7.431369120475608E-3</v>
      </c>
    </row>
    <row r="21" spans="1:11">
      <c r="A21" s="25"/>
      <c r="B21" s="5" t="s">
        <v>23</v>
      </c>
      <c r="C21" s="7">
        <v>981.8</v>
      </c>
      <c r="D21" s="7">
        <v>1003.07</v>
      </c>
      <c r="E21" s="8">
        <f t="shared" si="0"/>
        <v>21.270000000000095</v>
      </c>
      <c r="F21" s="6">
        <f t="shared" si="1"/>
        <v>2.1664290079446015E-2</v>
      </c>
      <c r="G21" s="6"/>
      <c r="H21" s="7">
        <v>1530</v>
      </c>
      <c r="I21" s="7">
        <v>1614</v>
      </c>
      <c r="J21" s="8">
        <f t="shared" si="2"/>
        <v>84</v>
      </c>
      <c r="K21" s="6">
        <f t="shared" si="3"/>
        <v>5.4901960784313725E-2</v>
      </c>
    </row>
    <row r="22" spans="1:11">
      <c r="A22" s="25"/>
      <c r="B22" s="9" t="s">
        <v>24</v>
      </c>
      <c r="C22" s="11">
        <v>3319.77</v>
      </c>
      <c r="D22" s="11">
        <v>3164.8</v>
      </c>
      <c r="E22" s="12">
        <f t="shared" si="0"/>
        <v>-154.9699999999998</v>
      </c>
      <c r="F22" s="10">
        <f t="shared" si="1"/>
        <v>-4.6680944764245655E-2</v>
      </c>
      <c r="G22" s="10"/>
      <c r="H22" s="11">
        <v>4819</v>
      </c>
      <c r="I22" s="11">
        <v>5028</v>
      </c>
      <c r="J22" s="12">
        <f t="shared" si="2"/>
        <v>209</v>
      </c>
      <c r="K22" s="10">
        <f t="shared" si="3"/>
        <v>4.3369993774642041E-2</v>
      </c>
    </row>
    <row r="23" spans="1:11">
      <c r="A23" s="25"/>
      <c r="B23" s="5" t="s">
        <v>25</v>
      </c>
      <c r="C23" s="7">
        <v>2694.2</v>
      </c>
      <c r="D23" s="7">
        <v>2949.87</v>
      </c>
      <c r="E23" s="8">
        <f t="shared" si="0"/>
        <v>255.67000000000007</v>
      </c>
      <c r="F23" s="6">
        <f t="shared" si="1"/>
        <v>9.489644421349569E-2</v>
      </c>
      <c r="G23" s="6"/>
      <c r="H23" s="7">
        <v>3730</v>
      </c>
      <c r="I23" s="7">
        <v>4234</v>
      </c>
      <c r="J23" s="8">
        <f t="shared" si="2"/>
        <v>504</v>
      </c>
      <c r="K23" s="6">
        <f t="shared" si="3"/>
        <v>0.13512064343163538</v>
      </c>
    </row>
    <row r="24" spans="1:11">
      <c r="A24" s="25"/>
      <c r="B24" s="9" t="s">
        <v>26</v>
      </c>
      <c r="C24" s="11">
        <f>SUM(C3:C23)</f>
        <v>73007.77</v>
      </c>
      <c r="D24" s="11">
        <f>SUM(D3:D23)</f>
        <v>73301.87000000001</v>
      </c>
      <c r="E24" s="12">
        <f>SUM(E3:E23)</f>
        <v>294.0999999999998</v>
      </c>
      <c r="F24" s="10">
        <f t="shared" si="1"/>
        <v>4.0283383535752396E-3</v>
      </c>
      <c r="G24" s="10"/>
      <c r="H24" s="11">
        <f>SUM(H3:H23)</f>
        <v>111386</v>
      </c>
      <c r="I24" s="11">
        <f>SUM(I3:I23)</f>
        <v>113425</v>
      </c>
      <c r="J24" s="12">
        <f t="shared" ref="J24" si="4">SUM(J9:J23)</f>
        <v>2419</v>
      </c>
      <c r="K24" s="10">
        <f t="shared" si="3"/>
        <v>2.1717271470382275E-2</v>
      </c>
    </row>
    <row r="25" spans="1:11">
      <c r="A25" s="13"/>
      <c r="B25" s="5"/>
      <c r="C25" s="7"/>
      <c r="D25" s="7"/>
      <c r="E25" s="8"/>
      <c r="F25" s="14"/>
      <c r="G25" s="14"/>
      <c r="H25" s="7"/>
      <c r="I25" s="7"/>
      <c r="J25" s="8"/>
      <c r="K25" s="6"/>
    </row>
    <row r="26" spans="1:11" ht="15" customHeight="1">
      <c r="A26" s="22" t="s">
        <v>27</v>
      </c>
      <c r="B26" s="5" t="s">
        <v>28</v>
      </c>
      <c r="C26" s="7">
        <v>1352.32</v>
      </c>
      <c r="D26" s="7">
        <v>1262.93</v>
      </c>
      <c r="E26" s="8">
        <f t="shared" si="0"/>
        <v>-89.389999999999873</v>
      </c>
      <c r="F26" s="6">
        <f t="shared" si="1"/>
        <v>-6.6101218646474114E-2</v>
      </c>
      <c r="G26" s="6"/>
      <c r="H26" s="7">
        <v>1716</v>
      </c>
      <c r="I26" s="7">
        <v>1584</v>
      </c>
      <c r="J26" s="8">
        <f t="shared" si="2"/>
        <v>-132</v>
      </c>
      <c r="K26" s="6">
        <f t="shared" si="3"/>
        <v>-7.6923076923076927E-2</v>
      </c>
    </row>
    <row r="27" spans="1:11">
      <c r="A27" s="23"/>
      <c r="B27" s="9" t="s">
        <v>29</v>
      </c>
      <c r="C27" s="11">
        <v>2470.6999999999998</v>
      </c>
      <c r="D27" s="11">
        <v>2498</v>
      </c>
      <c r="E27" s="12">
        <f t="shared" si="0"/>
        <v>27.300000000000182</v>
      </c>
      <c r="F27" s="10">
        <f t="shared" si="1"/>
        <v>1.1049500141660333E-2</v>
      </c>
      <c r="G27" s="10"/>
      <c r="H27" s="11">
        <v>3349</v>
      </c>
      <c r="I27" s="11">
        <v>3388</v>
      </c>
      <c r="J27" s="12">
        <f t="shared" si="2"/>
        <v>39</v>
      </c>
      <c r="K27" s="10">
        <f t="shared" si="3"/>
        <v>1.1645267243953419E-2</v>
      </c>
    </row>
    <row r="28" spans="1:11">
      <c r="A28" s="23"/>
      <c r="B28" s="5" t="s">
        <v>30</v>
      </c>
      <c r="C28" s="7">
        <v>4617.7</v>
      </c>
      <c r="D28" s="7">
        <v>4374.97</v>
      </c>
      <c r="E28" s="8">
        <f t="shared" si="0"/>
        <v>-242.72999999999956</v>
      </c>
      <c r="F28" s="6">
        <f t="shared" si="1"/>
        <v>-5.2565129826536931E-2</v>
      </c>
      <c r="G28" s="6"/>
      <c r="H28" s="7">
        <v>5802</v>
      </c>
      <c r="I28" s="7">
        <v>5591</v>
      </c>
      <c r="J28" s="8">
        <f t="shared" si="2"/>
        <v>-211</v>
      </c>
      <c r="K28" s="6">
        <f t="shared" si="3"/>
        <v>-3.6366770079283003E-2</v>
      </c>
    </row>
    <row r="29" spans="1:11">
      <c r="A29" s="23"/>
      <c r="B29" s="9" t="s">
        <v>31</v>
      </c>
      <c r="C29" s="11">
        <v>16440.48</v>
      </c>
      <c r="D29" s="11">
        <v>16295.12</v>
      </c>
      <c r="E29" s="12">
        <f t="shared" si="0"/>
        <v>-145.35999999999876</v>
      </c>
      <c r="F29" s="10">
        <f t="shared" si="1"/>
        <v>-8.8415909997760864E-3</v>
      </c>
      <c r="G29" s="10"/>
      <c r="H29" s="11">
        <v>20411</v>
      </c>
      <c r="I29" s="11">
        <v>20274</v>
      </c>
      <c r="J29" s="12">
        <f t="shared" si="2"/>
        <v>-137</v>
      </c>
      <c r="K29" s="10">
        <f t="shared" si="3"/>
        <v>-6.7120670226838474E-3</v>
      </c>
    </row>
    <row r="30" spans="1:11">
      <c r="A30" s="23"/>
      <c r="B30" s="5" t="s">
        <v>32</v>
      </c>
      <c r="C30" s="7">
        <v>6158.76</v>
      </c>
      <c r="D30" s="7">
        <v>6383.33</v>
      </c>
      <c r="E30" s="8">
        <f t="shared" si="0"/>
        <v>224.56999999999971</v>
      </c>
      <c r="F30" s="6">
        <f t="shared" si="1"/>
        <v>3.6463508888152758E-2</v>
      </c>
      <c r="G30" s="6"/>
      <c r="H30" s="7">
        <v>7205</v>
      </c>
      <c r="I30" s="7">
        <v>7520</v>
      </c>
      <c r="J30" s="8">
        <f t="shared" si="2"/>
        <v>315</v>
      </c>
      <c r="K30" s="6">
        <f t="shared" si="3"/>
        <v>4.3719639139486469E-2</v>
      </c>
    </row>
    <row r="31" spans="1:11">
      <c r="A31" s="23"/>
      <c r="B31" s="9" t="s">
        <v>33</v>
      </c>
      <c r="C31" s="11">
        <v>4783.05</v>
      </c>
      <c r="D31" s="11">
        <v>4830.0200000000004</v>
      </c>
      <c r="E31" s="12">
        <f t="shared" si="0"/>
        <v>46.970000000000255</v>
      </c>
      <c r="F31" s="10">
        <f t="shared" si="1"/>
        <v>9.8200938731563027E-3</v>
      </c>
      <c r="G31" s="10"/>
      <c r="H31" s="11">
        <v>6099</v>
      </c>
      <c r="I31" s="11">
        <v>6259</v>
      </c>
      <c r="J31" s="12">
        <f t="shared" si="2"/>
        <v>160</v>
      </c>
      <c r="K31" s="10">
        <f t="shared" si="3"/>
        <v>2.6233808821118216E-2</v>
      </c>
    </row>
    <row r="32" spans="1:11">
      <c r="A32" s="23"/>
      <c r="B32" s="5" t="s">
        <v>34</v>
      </c>
      <c r="C32" s="7">
        <v>5920.88</v>
      </c>
      <c r="D32" s="7">
        <v>5930.22</v>
      </c>
      <c r="E32" s="8">
        <f t="shared" si="0"/>
        <v>9.3400000000001455</v>
      </c>
      <c r="F32" s="6">
        <f t="shared" si="1"/>
        <v>1.5774682141844025E-3</v>
      </c>
      <c r="G32" s="6"/>
      <c r="H32" s="7">
        <v>7138</v>
      </c>
      <c r="I32" s="7">
        <v>7222</v>
      </c>
      <c r="J32" s="8">
        <f t="shared" si="2"/>
        <v>84</v>
      </c>
      <c r="K32" s="6">
        <f t="shared" si="3"/>
        <v>1.1768002241524236E-2</v>
      </c>
    </row>
    <row r="33" spans="1:11">
      <c r="A33" s="23"/>
      <c r="B33" s="9" t="s">
        <v>35</v>
      </c>
      <c r="C33" s="11">
        <v>8888.23</v>
      </c>
      <c r="D33" s="11">
        <v>9235</v>
      </c>
      <c r="E33" s="12">
        <f t="shared" si="0"/>
        <v>346.77000000000044</v>
      </c>
      <c r="F33" s="10">
        <f t="shared" si="1"/>
        <v>3.9014516951069049E-2</v>
      </c>
      <c r="G33" s="10"/>
      <c r="H33" s="11">
        <v>11067</v>
      </c>
      <c r="I33" s="11">
        <v>11456</v>
      </c>
      <c r="J33" s="12">
        <f t="shared" si="2"/>
        <v>389</v>
      </c>
      <c r="K33" s="10">
        <f t="shared" si="3"/>
        <v>3.514954368844312E-2</v>
      </c>
    </row>
    <row r="34" spans="1:11">
      <c r="A34" s="23"/>
      <c r="B34" s="5" t="s">
        <v>36</v>
      </c>
      <c r="C34" s="7">
        <v>5677.08</v>
      </c>
      <c r="D34" s="7">
        <v>5670.59</v>
      </c>
      <c r="E34" s="8">
        <f t="shared" si="0"/>
        <v>-6.4899999999997817</v>
      </c>
      <c r="F34" s="6">
        <f t="shared" si="1"/>
        <v>-1.1431933317832023E-3</v>
      </c>
      <c r="G34" s="6"/>
      <c r="H34" s="7">
        <v>6032</v>
      </c>
      <c r="I34" s="7">
        <v>6098</v>
      </c>
      <c r="J34" s="8">
        <f t="shared" si="2"/>
        <v>66</v>
      </c>
      <c r="K34" s="6">
        <f t="shared" si="3"/>
        <v>1.0941644562334218E-2</v>
      </c>
    </row>
    <row r="35" spans="1:11">
      <c r="A35" s="23"/>
      <c r="B35" s="9" t="s">
        <v>37</v>
      </c>
      <c r="C35" s="11">
        <v>9048.82</v>
      </c>
      <c r="D35" s="11">
        <v>9278.77</v>
      </c>
      <c r="E35" s="12">
        <f t="shared" si="0"/>
        <v>229.95000000000073</v>
      </c>
      <c r="F35" s="10">
        <f t="shared" si="1"/>
        <v>2.5412153186824441E-2</v>
      </c>
      <c r="G35" s="10"/>
      <c r="H35" s="11">
        <v>11345</v>
      </c>
      <c r="I35" s="11">
        <v>11637</v>
      </c>
      <c r="J35" s="12">
        <f t="shared" si="2"/>
        <v>292</v>
      </c>
      <c r="K35" s="10">
        <f t="shared" si="3"/>
        <v>2.5738210665491406E-2</v>
      </c>
    </row>
    <row r="36" spans="1:11">
      <c r="A36" s="23"/>
      <c r="B36" s="5" t="s">
        <v>38</v>
      </c>
      <c r="C36" s="7">
        <v>27830.47</v>
      </c>
      <c r="D36" s="7">
        <v>29054.59</v>
      </c>
      <c r="E36" s="8">
        <f t="shared" si="0"/>
        <v>1224.119999999999</v>
      </c>
      <c r="F36" s="6">
        <f t="shared" si="1"/>
        <v>4.3984884193475675E-2</v>
      </c>
      <c r="G36" s="6"/>
      <c r="H36" s="7">
        <v>32341</v>
      </c>
      <c r="I36" s="7">
        <v>33762</v>
      </c>
      <c r="J36" s="8">
        <f t="shared" si="2"/>
        <v>1421</v>
      </c>
      <c r="K36" s="6">
        <f t="shared" si="3"/>
        <v>4.3938035311214867E-2</v>
      </c>
    </row>
    <row r="37" spans="1:11">
      <c r="A37" s="23"/>
      <c r="B37" s="9" t="s">
        <v>39</v>
      </c>
      <c r="C37" s="11">
        <v>11042.26</v>
      </c>
      <c r="D37" s="11">
        <v>11315.97</v>
      </c>
      <c r="E37" s="12">
        <f t="shared" si="0"/>
        <v>273.70999999999913</v>
      </c>
      <c r="F37" s="10">
        <f t="shared" si="1"/>
        <v>2.4787498211416785E-2</v>
      </c>
      <c r="G37" s="10"/>
      <c r="H37" s="11">
        <v>15259</v>
      </c>
      <c r="I37" s="11">
        <v>15473</v>
      </c>
      <c r="J37" s="12">
        <f t="shared" si="2"/>
        <v>214</v>
      </c>
      <c r="K37" s="10">
        <f t="shared" si="3"/>
        <v>1.4024510125172029E-2</v>
      </c>
    </row>
    <row r="38" spans="1:11">
      <c r="A38" s="23"/>
      <c r="B38" s="5" t="s">
        <v>40</v>
      </c>
      <c r="C38" s="7">
        <v>10225.74</v>
      </c>
      <c r="D38" s="7">
        <v>10274.18</v>
      </c>
      <c r="E38" s="8">
        <f t="shared" si="0"/>
        <v>48.440000000000509</v>
      </c>
      <c r="F38" s="6">
        <f t="shared" si="1"/>
        <v>4.7370654837694398E-3</v>
      </c>
      <c r="G38" s="6"/>
      <c r="H38" s="7">
        <v>16791</v>
      </c>
      <c r="I38" s="7">
        <v>16809</v>
      </c>
      <c r="J38" s="8">
        <f t="shared" si="2"/>
        <v>18</v>
      </c>
      <c r="K38" s="6">
        <f t="shared" si="3"/>
        <v>1.0720028586742897E-3</v>
      </c>
    </row>
    <row r="39" spans="1:11">
      <c r="A39" s="24"/>
      <c r="B39" s="9" t="s">
        <v>26</v>
      </c>
      <c r="C39" s="11">
        <f>SUM(C26:C38)</f>
        <v>114456.48999999999</v>
      </c>
      <c r="D39" s="11">
        <f>SUM(D26:D38)</f>
        <v>116403.69</v>
      </c>
      <c r="E39" s="12">
        <f t="shared" si="0"/>
        <v>1947.2000000000116</v>
      </c>
      <c r="F39" s="10">
        <f t="shared" si="1"/>
        <v>1.701257831687842E-2</v>
      </c>
      <c r="G39" s="10"/>
      <c r="H39" s="11">
        <f>SUM(H26:H38)</f>
        <v>144555</v>
      </c>
      <c r="I39" s="11">
        <f>SUM(I26:I38)</f>
        <v>147073</v>
      </c>
      <c r="J39" s="12">
        <f t="shared" si="2"/>
        <v>2518</v>
      </c>
      <c r="K39" s="10">
        <f t="shared" si="3"/>
        <v>1.7418975476462248E-2</v>
      </c>
    </row>
    <row r="40" spans="1:11">
      <c r="A40" s="15"/>
      <c r="B40" s="5"/>
      <c r="C40" s="7"/>
      <c r="D40" s="7"/>
      <c r="E40" s="8"/>
      <c r="F40" s="14"/>
      <c r="G40" s="14"/>
      <c r="H40" s="7"/>
      <c r="I40" s="7"/>
      <c r="J40" s="8"/>
      <c r="K40" s="6"/>
    </row>
    <row r="41" spans="1:11" ht="15" customHeight="1">
      <c r="A41" s="22" t="s">
        <v>41</v>
      </c>
      <c r="B41" s="5" t="s">
        <v>42</v>
      </c>
      <c r="C41" s="7">
        <v>307</v>
      </c>
      <c r="D41" s="28">
        <v>323</v>
      </c>
      <c r="E41" s="8">
        <f>I41-H41</f>
        <v>16</v>
      </c>
      <c r="F41" s="6">
        <f>E41/H41</f>
        <v>4.878048780487805E-2</v>
      </c>
      <c r="G41" s="6"/>
      <c r="H41" s="7">
        <v>328</v>
      </c>
      <c r="I41" s="28">
        <v>344</v>
      </c>
      <c r="J41" s="8">
        <f>D41-C41</f>
        <v>16</v>
      </c>
      <c r="K41" s="6">
        <f>J41/C41</f>
        <v>5.2117263843648211E-2</v>
      </c>
    </row>
    <row r="42" spans="1:11">
      <c r="A42" s="23"/>
      <c r="B42" s="9" t="s">
        <v>43</v>
      </c>
      <c r="C42" s="11">
        <v>429</v>
      </c>
      <c r="D42" s="11">
        <v>480</v>
      </c>
      <c r="E42" s="12">
        <f t="shared" si="0"/>
        <v>51</v>
      </c>
      <c r="F42" s="10">
        <f t="shared" si="1"/>
        <v>0.11888111888111888</v>
      </c>
      <c r="G42" s="10"/>
      <c r="H42" s="11">
        <v>909</v>
      </c>
      <c r="I42" s="11">
        <v>890</v>
      </c>
      <c r="J42" s="12">
        <f t="shared" si="2"/>
        <v>-19</v>
      </c>
      <c r="K42" s="10">
        <f t="shared" si="3"/>
        <v>-2.0902090209020903E-2</v>
      </c>
    </row>
    <row r="43" spans="1:11">
      <c r="A43" s="24"/>
      <c r="B43" s="5" t="s">
        <v>26</v>
      </c>
      <c r="C43" s="7">
        <f>SUM(C41:C42)</f>
        <v>736</v>
      </c>
      <c r="D43" s="7">
        <f>SUM(D41:D42)</f>
        <v>803</v>
      </c>
      <c r="E43" s="8">
        <f>D43-C43</f>
        <v>67</v>
      </c>
      <c r="F43" s="6">
        <f t="shared" si="1"/>
        <v>9.1032608695652176E-2</v>
      </c>
      <c r="G43" s="6"/>
      <c r="H43" s="7">
        <f>SUM(H41:H42)</f>
        <v>1237</v>
      </c>
      <c r="I43" s="7">
        <f>SUM(I41:I42)</f>
        <v>1234</v>
      </c>
      <c r="J43" s="8">
        <f>I43-H43</f>
        <v>-3</v>
      </c>
      <c r="K43" s="6">
        <f t="shared" si="3"/>
        <v>-2.425222312045271E-3</v>
      </c>
    </row>
    <row r="44" spans="1:11">
      <c r="A44" s="1"/>
      <c r="B44" s="16"/>
      <c r="C44" s="8"/>
      <c r="D44" s="7"/>
      <c r="E44" s="8"/>
      <c r="F44" s="14"/>
      <c r="G44" s="14"/>
      <c r="H44" s="8"/>
      <c r="I44" s="7"/>
      <c r="J44" s="8"/>
      <c r="K44" s="6"/>
    </row>
    <row r="45" spans="1:11">
      <c r="A45" s="25" t="s">
        <v>44</v>
      </c>
      <c r="B45" s="5" t="s">
        <v>45</v>
      </c>
      <c r="C45" s="7">
        <v>1418</v>
      </c>
      <c r="D45" s="28">
        <v>1390</v>
      </c>
      <c r="E45" s="29">
        <f>D45-C45</f>
        <v>-28</v>
      </c>
      <c r="F45" s="6">
        <f>E45/C45</f>
        <v>-1.9746121297602257E-2</v>
      </c>
      <c r="G45" s="6"/>
      <c r="H45" s="7">
        <v>1876</v>
      </c>
      <c r="I45" s="28">
        <v>1818</v>
      </c>
      <c r="J45" s="29">
        <f>I45-H45</f>
        <v>-58</v>
      </c>
      <c r="K45" s="6">
        <f>J45/H45</f>
        <v>-3.0916844349680169E-2</v>
      </c>
    </row>
    <row r="46" spans="1:11" ht="18.75" customHeight="1">
      <c r="A46" s="25"/>
      <c r="B46" s="9" t="s">
        <v>46</v>
      </c>
      <c r="C46" s="11">
        <v>1738</v>
      </c>
      <c r="D46" s="30">
        <v>1875.6999999999998</v>
      </c>
      <c r="E46" s="30">
        <f t="shared" ref="E46:E68" si="5">D46-C46</f>
        <v>137.69999999999982</v>
      </c>
      <c r="F46" s="10">
        <f t="shared" ref="F46:F69" si="6">E46/C46</f>
        <v>7.9228998849251914E-2</v>
      </c>
      <c r="G46" s="10"/>
      <c r="H46" s="11">
        <v>3480</v>
      </c>
      <c r="I46" s="30">
        <v>4011</v>
      </c>
      <c r="J46" s="30">
        <f t="shared" ref="J46:J68" si="7">I46-H46</f>
        <v>531</v>
      </c>
      <c r="K46" s="10">
        <f>J46/H46</f>
        <v>0.15258620689655172</v>
      </c>
    </row>
    <row r="47" spans="1:11" ht="15.75" customHeight="1">
      <c r="A47" s="25"/>
      <c r="B47" s="5" t="s">
        <v>47</v>
      </c>
      <c r="C47" s="7">
        <v>1167</v>
      </c>
      <c r="D47" s="28">
        <v>1144</v>
      </c>
      <c r="E47" s="28">
        <f t="shared" si="5"/>
        <v>-23</v>
      </c>
      <c r="F47" s="6">
        <f t="shared" si="6"/>
        <v>-1.970865467009426E-2</v>
      </c>
      <c r="G47" s="6"/>
      <c r="H47" s="7">
        <v>1176</v>
      </c>
      <c r="I47" s="28">
        <v>1172</v>
      </c>
      <c r="J47" s="28">
        <f t="shared" si="7"/>
        <v>-4</v>
      </c>
      <c r="K47" s="6">
        <f t="shared" ref="K46:K69" si="8">J47/H47</f>
        <v>-3.4013605442176869E-3</v>
      </c>
    </row>
    <row r="48" spans="1:11">
      <c r="A48" s="25"/>
      <c r="B48" s="9" t="s">
        <v>48</v>
      </c>
      <c r="C48" s="11">
        <v>1380</v>
      </c>
      <c r="D48" s="11">
        <v>1388</v>
      </c>
      <c r="E48" s="11">
        <f t="shared" si="5"/>
        <v>8</v>
      </c>
      <c r="F48" s="10">
        <f t="shared" si="6"/>
        <v>5.7971014492753624E-3</v>
      </c>
      <c r="G48" s="10"/>
      <c r="H48" s="11">
        <v>1621</v>
      </c>
      <c r="I48" s="11">
        <v>1517</v>
      </c>
      <c r="J48" s="11">
        <f t="shared" si="7"/>
        <v>-104</v>
      </c>
      <c r="K48" s="10">
        <f t="shared" si="8"/>
        <v>-6.4157927205428747E-2</v>
      </c>
    </row>
    <row r="49" spans="1:11">
      <c r="A49" s="25"/>
      <c r="B49" s="5" t="s">
        <v>49</v>
      </c>
      <c r="C49" s="7">
        <v>11268.033333333333</v>
      </c>
      <c r="D49" s="28">
        <v>11979.933333333332</v>
      </c>
      <c r="E49" s="28">
        <f t="shared" si="5"/>
        <v>711.89999999999964</v>
      </c>
      <c r="F49" s="6">
        <f t="shared" si="6"/>
        <v>6.3178726840826968E-2</v>
      </c>
      <c r="G49" s="6"/>
      <c r="H49" s="7">
        <v>17008</v>
      </c>
      <c r="I49" s="28">
        <v>18137</v>
      </c>
      <c r="J49" s="28">
        <f t="shared" si="7"/>
        <v>1129</v>
      </c>
      <c r="K49" s="6">
        <f t="shared" si="8"/>
        <v>6.6380526810912513E-2</v>
      </c>
    </row>
    <row r="50" spans="1:11">
      <c r="A50" s="25"/>
      <c r="B50" s="9" t="s">
        <v>50</v>
      </c>
      <c r="C50" s="11">
        <v>759</v>
      </c>
      <c r="D50" s="30">
        <v>732</v>
      </c>
      <c r="E50" s="30">
        <f t="shared" si="5"/>
        <v>-27</v>
      </c>
      <c r="F50" s="10">
        <f t="shared" si="6"/>
        <v>-3.5573122529644272E-2</v>
      </c>
      <c r="G50" s="10"/>
      <c r="H50" s="11">
        <v>771</v>
      </c>
      <c r="I50" s="30">
        <v>752</v>
      </c>
      <c r="J50" s="30">
        <f t="shared" si="7"/>
        <v>-19</v>
      </c>
      <c r="K50" s="10">
        <f t="shared" si="8"/>
        <v>-2.464332036316472E-2</v>
      </c>
    </row>
    <row r="51" spans="1:11">
      <c r="A51" s="25"/>
      <c r="B51" s="5" t="s">
        <v>51</v>
      </c>
      <c r="C51" s="7">
        <v>4174</v>
      </c>
      <c r="D51" s="28">
        <v>3981</v>
      </c>
      <c r="E51" s="28">
        <f t="shared" si="5"/>
        <v>-193</v>
      </c>
      <c r="F51" s="6">
        <f t="shared" si="6"/>
        <v>-4.62386200287494E-2</v>
      </c>
      <c r="G51" s="6"/>
      <c r="H51" s="7">
        <v>5573</v>
      </c>
      <c r="I51" s="28">
        <v>5324</v>
      </c>
      <c r="J51" s="28">
        <f t="shared" si="7"/>
        <v>-249</v>
      </c>
      <c r="K51" s="6">
        <f t="shared" si="8"/>
        <v>-4.4679705724026554E-2</v>
      </c>
    </row>
    <row r="52" spans="1:11">
      <c r="A52" s="25"/>
      <c r="B52" s="9" t="s">
        <v>52</v>
      </c>
      <c r="C52" s="11">
        <v>1836</v>
      </c>
      <c r="D52" s="30">
        <v>1957</v>
      </c>
      <c r="E52" s="30">
        <f t="shared" si="5"/>
        <v>121</v>
      </c>
      <c r="F52" s="10">
        <f t="shared" si="6"/>
        <v>6.5904139433551195E-2</v>
      </c>
      <c r="G52" s="10"/>
      <c r="H52" s="11">
        <v>2072</v>
      </c>
      <c r="I52" s="30">
        <v>2168</v>
      </c>
      <c r="J52" s="30">
        <f t="shared" si="7"/>
        <v>96</v>
      </c>
      <c r="K52" s="10">
        <f t="shared" si="8"/>
        <v>4.633204633204633E-2</v>
      </c>
    </row>
    <row r="53" spans="1:11">
      <c r="A53" s="25"/>
      <c r="B53" s="5" t="s">
        <v>53</v>
      </c>
      <c r="C53" s="7">
        <v>1911</v>
      </c>
      <c r="D53" s="28">
        <v>1730</v>
      </c>
      <c r="E53" s="28">
        <f t="shared" si="5"/>
        <v>-181</v>
      </c>
      <c r="F53" s="6">
        <f t="shared" si="6"/>
        <v>-9.4714809000523287E-2</v>
      </c>
      <c r="G53" s="6"/>
      <c r="H53" s="7">
        <v>2532</v>
      </c>
      <c r="I53" s="28">
        <v>2293</v>
      </c>
      <c r="J53" s="28">
        <f t="shared" si="7"/>
        <v>-239</v>
      </c>
      <c r="K53" s="6">
        <f t="shared" si="8"/>
        <v>-9.4391785150078983E-2</v>
      </c>
    </row>
    <row r="54" spans="1:11">
      <c r="A54" s="25"/>
      <c r="B54" s="9" t="s">
        <v>54</v>
      </c>
      <c r="C54" s="11">
        <v>956</v>
      </c>
      <c r="D54" s="30">
        <v>947</v>
      </c>
      <c r="E54" s="30">
        <f t="shared" si="5"/>
        <v>-9</v>
      </c>
      <c r="F54" s="10">
        <f t="shared" si="6"/>
        <v>-9.4142259414225944E-3</v>
      </c>
      <c r="G54" s="10"/>
      <c r="H54" s="11">
        <v>1191</v>
      </c>
      <c r="I54" s="30">
        <v>1127</v>
      </c>
      <c r="J54" s="30">
        <f t="shared" si="7"/>
        <v>-64</v>
      </c>
      <c r="K54" s="10">
        <f t="shared" si="8"/>
        <v>-5.3736356003358521E-2</v>
      </c>
    </row>
    <row r="55" spans="1:11">
      <c r="A55" s="25"/>
      <c r="B55" s="5" t="s">
        <v>55</v>
      </c>
      <c r="C55" s="7">
        <v>9790</v>
      </c>
      <c r="D55" s="28">
        <v>9818</v>
      </c>
      <c r="E55" s="28">
        <f t="shared" si="5"/>
        <v>28</v>
      </c>
      <c r="F55" s="6">
        <f t="shared" si="6"/>
        <v>2.8600612870275793E-3</v>
      </c>
      <c r="G55" s="6"/>
      <c r="H55" s="7">
        <v>11345</v>
      </c>
      <c r="I55" s="28">
        <v>11142</v>
      </c>
      <c r="J55" s="28">
        <f t="shared" si="7"/>
        <v>-203</v>
      </c>
      <c r="K55" s="6">
        <f t="shared" si="8"/>
        <v>-1.7893345085940943E-2</v>
      </c>
    </row>
    <row r="56" spans="1:11">
      <c r="A56" s="25"/>
      <c r="B56" s="9" t="s">
        <v>56</v>
      </c>
      <c r="C56" s="11">
        <v>2730</v>
      </c>
      <c r="D56" s="30">
        <v>2873</v>
      </c>
      <c r="E56" s="30">
        <f t="shared" si="5"/>
        <v>143</v>
      </c>
      <c r="F56" s="10">
        <f t="shared" si="6"/>
        <v>5.2380952380952382E-2</v>
      </c>
      <c r="G56" s="10"/>
      <c r="H56" s="11">
        <v>3676</v>
      </c>
      <c r="I56" s="30">
        <v>3846</v>
      </c>
      <c r="J56" s="30">
        <f t="shared" si="7"/>
        <v>170</v>
      </c>
      <c r="K56" s="10">
        <f>J56/H56</f>
        <v>4.6245919477693145E-2</v>
      </c>
    </row>
    <row r="57" spans="1:11">
      <c r="A57" s="25"/>
      <c r="B57" s="5" t="s">
        <v>57</v>
      </c>
      <c r="C57" s="7">
        <v>2863</v>
      </c>
      <c r="D57" s="7">
        <v>2950</v>
      </c>
      <c r="E57" s="7">
        <f t="shared" si="5"/>
        <v>87</v>
      </c>
      <c r="F57" s="6">
        <f t="shared" si="6"/>
        <v>3.0387705204331122E-2</v>
      </c>
      <c r="G57" s="6"/>
      <c r="H57" s="7">
        <v>4949</v>
      </c>
      <c r="I57" s="7">
        <v>5186</v>
      </c>
      <c r="J57" s="7">
        <f t="shared" si="7"/>
        <v>237</v>
      </c>
      <c r="K57" s="6">
        <f t="shared" si="8"/>
        <v>4.7888462315619315E-2</v>
      </c>
    </row>
    <row r="58" spans="1:11">
      <c r="A58" s="25"/>
      <c r="B58" s="9" t="s">
        <v>58</v>
      </c>
      <c r="C58" s="11">
        <v>1654</v>
      </c>
      <c r="D58" s="11">
        <v>1576</v>
      </c>
      <c r="E58" s="11">
        <f t="shared" si="5"/>
        <v>-78</v>
      </c>
      <c r="F58" s="10">
        <f t="shared" si="6"/>
        <v>-4.7158403869407499E-2</v>
      </c>
      <c r="G58" s="10"/>
      <c r="H58" s="11">
        <v>1793</v>
      </c>
      <c r="I58" s="11">
        <v>1766</v>
      </c>
      <c r="J58" s="11">
        <f t="shared" si="7"/>
        <v>-27</v>
      </c>
      <c r="K58" s="10">
        <f t="shared" si="8"/>
        <v>-1.5058561070831009E-2</v>
      </c>
    </row>
    <row r="59" spans="1:11">
      <c r="A59" s="25"/>
      <c r="B59" s="5" t="s">
        <v>59</v>
      </c>
      <c r="C59" s="7">
        <v>4636</v>
      </c>
      <c r="D59" s="28">
        <v>4550</v>
      </c>
      <c r="E59" s="28">
        <f t="shared" si="5"/>
        <v>-86</v>
      </c>
      <c r="F59" s="6">
        <f t="shared" si="6"/>
        <v>-1.8550474547023296E-2</v>
      </c>
      <c r="G59" s="6"/>
      <c r="H59" s="7">
        <v>12022</v>
      </c>
      <c r="I59" s="28">
        <v>11759</v>
      </c>
      <c r="J59" s="28">
        <f t="shared" si="7"/>
        <v>-263</v>
      </c>
      <c r="K59" s="6">
        <f t="shared" si="8"/>
        <v>-2.1876559640658794E-2</v>
      </c>
    </row>
    <row r="60" spans="1:11">
      <c r="A60" s="25"/>
      <c r="B60" s="9" t="s">
        <v>60</v>
      </c>
      <c r="C60" s="11">
        <v>2265</v>
      </c>
      <c r="D60" s="30">
        <v>2202</v>
      </c>
      <c r="E60" s="30">
        <f t="shared" si="5"/>
        <v>-63</v>
      </c>
      <c r="F60" s="10">
        <f t="shared" si="6"/>
        <v>-2.781456953642384E-2</v>
      </c>
      <c r="G60" s="10"/>
      <c r="H60" s="11">
        <v>2895</v>
      </c>
      <c r="I60" s="30">
        <v>2801</v>
      </c>
      <c r="J60" s="30">
        <f t="shared" si="7"/>
        <v>-94</v>
      </c>
      <c r="K60" s="10">
        <f t="shared" si="8"/>
        <v>-3.2469775474956823E-2</v>
      </c>
    </row>
    <row r="61" spans="1:11">
      <c r="A61" s="25"/>
      <c r="B61" s="5" t="s">
        <v>61</v>
      </c>
      <c r="C61" s="7">
        <v>13384</v>
      </c>
      <c r="D61" s="28">
        <v>12902</v>
      </c>
      <c r="E61" s="28">
        <f t="shared" si="5"/>
        <v>-482</v>
      </c>
      <c r="F61" s="6">
        <f t="shared" si="6"/>
        <v>-3.6013150029886434E-2</v>
      </c>
      <c r="G61" s="6"/>
      <c r="H61" s="7">
        <v>17709</v>
      </c>
      <c r="I61" s="28">
        <v>17859</v>
      </c>
      <c r="J61" s="28">
        <f t="shared" si="7"/>
        <v>150</v>
      </c>
      <c r="K61" s="6">
        <f t="shared" si="8"/>
        <v>8.470269354565475E-3</v>
      </c>
    </row>
    <row r="62" spans="1:11">
      <c r="A62" s="25"/>
      <c r="B62" s="9" t="s">
        <v>62</v>
      </c>
      <c r="C62" s="11">
        <v>2894</v>
      </c>
      <c r="D62" s="30">
        <v>2925</v>
      </c>
      <c r="E62" s="30">
        <f t="shared" si="5"/>
        <v>31</v>
      </c>
      <c r="F62" s="10">
        <f t="shared" si="6"/>
        <v>1.0711817553559088E-2</v>
      </c>
      <c r="G62" s="10"/>
      <c r="H62" s="11">
        <v>3653</v>
      </c>
      <c r="I62" s="30">
        <v>3614</v>
      </c>
      <c r="J62" s="30">
        <f t="shared" si="7"/>
        <v>-39</v>
      </c>
      <c r="K62" s="10">
        <f t="shared" si="8"/>
        <v>-1.0676156583629894E-2</v>
      </c>
    </row>
    <row r="63" spans="1:11">
      <c r="A63" s="25"/>
      <c r="B63" s="5" t="s">
        <v>63</v>
      </c>
      <c r="C63" s="7">
        <v>954</v>
      </c>
      <c r="D63" s="28">
        <v>851</v>
      </c>
      <c r="E63" s="28">
        <f t="shared" si="5"/>
        <v>-103</v>
      </c>
      <c r="F63" s="6">
        <f t="shared" si="6"/>
        <v>-0.10796645702306079</v>
      </c>
      <c r="G63" s="6"/>
      <c r="H63" s="7">
        <v>1125</v>
      </c>
      <c r="I63" s="28">
        <v>1032</v>
      </c>
      <c r="J63" s="28">
        <f t="shared" si="7"/>
        <v>-93</v>
      </c>
      <c r="K63" s="6">
        <f t="shared" si="8"/>
        <v>-8.2666666666666666E-2</v>
      </c>
    </row>
    <row r="64" spans="1:11">
      <c r="A64" s="25"/>
      <c r="B64" s="9" t="s">
        <v>64</v>
      </c>
      <c r="C64" s="11">
        <v>12636</v>
      </c>
      <c r="D64" s="11">
        <v>12694</v>
      </c>
      <c r="E64" s="11">
        <f t="shared" si="5"/>
        <v>58</v>
      </c>
      <c r="F64" s="10">
        <f t="shared" si="6"/>
        <v>4.5900601456157009E-3</v>
      </c>
      <c r="G64" s="10"/>
      <c r="H64" s="11">
        <v>13820</v>
      </c>
      <c r="I64" s="11">
        <v>13908</v>
      </c>
      <c r="J64" s="11">
        <f t="shared" si="7"/>
        <v>88</v>
      </c>
      <c r="K64" s="10">
        <f t="shared" si="8"/>
        <v>6.3675832127351667E-3</v>
      </c>
    </row>
    <row r="65" spans="1:11">
      <c r="A65" s="25"/>
      <c r="B65" s="5" t="s">
        <v>65</v>
      </c>
      <c r="C65" s="7">
        <v>11381</v>
      </c>
      <c r="D65" s="28">
        <v>10990</v>
      </c>
      <c r="E65" s="28">
        <f t="shared" si="5"/>
        <v>-391</v>
      </c>
      <c r="F65" s="6">
        <f t="shared" si="6"/>
        <v>-3.4355504788682892E-2</v>
      </c>
      <c r="G65" s="6"/>
      <c r="H65" s="7">
        <v>19342</v>
      </c>
      <c r="I65" s="28">
        <v>18901</v>
      </c>
      <c r="J65" s="28">
        <f t="shared" si="7"/>
        <v>-441</v>
      </c>
      <c r="K65" s="6">
        <f t="shared" si="8"/>
        <v>-2.2800124082307929E-2</v>
      </c>
    </row>
    <row r="66" spans="1:11">
      <c r="A66" s="25"/>
      <c r="B66" s="9" t="s">
        <v>66</v>
      </c>
      <c r="C66" s="11">
        <v>1162</v>
      </c>
      <c r="D66" s="30">
        <v>1094</v>
      </c>
      <c r="E66" s="30">
        <f t="shared" si="5"/>
        <v>-68</v>
      </c>
      <c r="F66" s="10">
        <f t="shared" si="6"/>
        <v>-5.8519793459552494E-2</v>
      </c>
      <c r="G66" s="10"/>
      <c r="H66" s="11">
        <v>1151</v>
      </c>
      <c r="I66" s="30">
        <v>1102</v>
      </c>
      <c r="J66" s="30">
        <f t="shared" si="7"/>
        <v>-49</v>
      </c>
      <c r="K66" s="10">
        <f t="shared" si="8"/>
        <v>-4.2571676802780192E-2</v>
      </c>
    </row>
    <row r="67" spans="1:11">
      <c r="A67" s="25"/>
      <c r="B67" s="5" t="s">
        <v>67</v>
      </c>
      <c r="C67" s="7">
        <v>1033</v>
      </c>
      <c r="D67" s="28">
        <v>1033</v>
      </c>
      <c r="E67" s="28">
        <f t="shared" si="5"/>
        <v>0</v>
      </c>
      <c r="F67" s="6">
        <f t="shared" si="6"/>
        <v>0</v>
      </c>
      <c r="G67" s="6"/>
      <c r="H67" s="7">
        <v>1060</v>
      </c>
      <c r="I67" s="28">
        <v>1060</v>
      </c>
      <c r="J67" s="28">
        <f t="shared" si="7"/>
        <v>0</v>
      </c>
      <c r="K67" s="6">
        <f t="shared" si="8"/>
        <v>0</v>
      </c>
    </row>
    <row r="68" spans="1:11">
      <c r="A68" s="25"/>
      <c r="B68" s="9" t="s">
        <v>68</v>
      </c>
      <c r="C68" s="11">
        <v>1692</v>
      </c>
      <c r="D68" s="30">
        <v>1549</v>
      </c>
      <c r="E68" s="30">
        <f t="shared" si="5"/>
        <v>-143</v>
      </c>
      <c r="F68" s="10">
        <f t="shared" si="6"/>
        <v>-8.4515366430260044E-2</v>
      </c>
      <c r="G68" s="10"/>
      <c r="H68" s="11">
        <v>2264</v>
      </c>
      <c r="I68" s="30">
        <v>2054</v>
      </c>
      <c r="J68" s="30">
        <f t="shared" si="7"/>
        <v>-210</v>
      </c>
      <c r="K68" s="10">
        <f t="shared" si="8"/>
        <v>-9.2756183745583046E-2</v>
      </c>
    </row>
    <row r="69" spans="1:11">
      <c r="A69" s="25"/>
      <c r="B69" s="5" t="s">
        <v>26</v>
      </c>
      <c r="C69" s="7">
        <f>SUM(C45:C68)</f>
        <v>95681.033333333326</v>
      </c>
      <c r="D69" s="7">
        <f t="shared" ref="D69:E69" si="9">SUM(D45:D68)</f>
        <v>95131.633333333331</v>
      </c>
      <c r="E69" s="7">
        <f>SUM(E45:E68)</f>
        <v>-549.40000000000055</v>
      </c>
      <c r="F69" s="6">
        <f t="shared" si="6"/>
        <v>-5.7419948432831233E-3</v>
      </c>
      <c r="G69" s="6"/>
      <c r="H69" s="7">
        <f>SUM(H45:H68)</f>
        <v>134104</v>
      </c>
      <c r="I69" s="7">
        <f>SUM(I45:I68)</f>
        <v>134349</v>
      </c>
      <c r="J69" s="7">
        <f t="shared" ref="J69" si="10">I69-H69</f>
        <v>245</v>
      </c>
      <c r="K69" s="6">
        <f>J69/H69</f>
        <v>1.8269402851518225E-3</v>
      </c>
    </row>
    <row r="70" spans="1:11">
      <c r="A70" s="16"/>
      <c r="B70" s="16"/>
      <c r="C70" s="29"/>
      <c r="D70" s="29"/>
      <c r="E70" s="29"/>
      <c r="F70" s="16"/>
      <c r="G70" s="16"/>
      <c r="H70" s="29"/>
      <c r="I70" s="29"/>
      <c r="J70" s="29"/>
      <c r="K70" s="16"/>
    </row>
    <row r="71" spans="1:11">
      <c r="A71" s="16"/>
      <c r="B71" s="17" t="s">
        <v>69</v>
      </c>
      <c r="C71" s="31">
        <f>SUM(C69,C43,C39,C24)</f>
        <v>283881.29333333333</v>
      </c>
      <c r="D71" s="31">
        <f>SUM(D69,D43,D39,D24)</f>
        <v>285640.19333333336</v>
      </c>
      <c r="E71" s="19">
        <f>D71-C71</f>
        <v>1758.9000000000233</v>
      </c>
      <c r="F71" s="18">
        <f t="shared" ref="F46:F71" si="11">E71/C71</f>
        <v>6.1958996288449461E-3</v>
      </c>
      <c r="G71" s="18"/>
      <c r="H71" s="31">
        <f>SUM(H69,H43,H39,H24)</f>
        <v>391282</v>
      </c>
      <c r="I71" s="31">
        <f>SUM(I69,I43,I39,I24)</f>
        <v>396081</v>
      </c>
      <c r="J71" s="19">
        <f>I71-H71</f>
        <v>4799</v>
      </c>
      <c r="K71" s="20">
        <f>J71/H71</f>
        <v>1.2264811568127336E-2</v>
      </c>
    </row>
    <row r="73" spans="1:11">
      <c r="A73" s="21" t="s">
        <v>70</v>
      </c>
    </row>
    <row r="74" spans="1:11">
      <c r="A74" s="21" t="s">
        <v>71</v>
      </c>
    </row>
    <row r="75" spans="1:11">
      <c r="A75" s="21" t="s">
        <v>72</v>
      </c>
    </row>
  </sheetData>
  <mergeCells count="6">
    <mergeCell ref="A41:A43"/>
    <mergeCell ref="A45:A69"/>
    <mergeCell ref="C1:F1"/>
    <mergeCell ref="H1:K1"/>
    <mergeCell ref="A3:A24"/>
    <mergeCell ref="A26:A39"/>
  </mergeCells>
  <pageMargins left="0.7" right="0.7" top="0.75" bottom="0.75" header="0.3" footer="0.3"/>
  <pageSetup scale="67" orientation="landscape" r:id="rId1"/>
  <headerFooter>
    <oddHeader>&amp;L&amp;D&amp;CFall 2011 Enrollment Report for
the Missouri Coordinating Board for Higher Education
Comprehensive Public &amp; Independent  Institutions</oddHeader>
    <oddFooter>&amp;C&amp;P of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Unformatted</vt:lpstr>
      <vt:lpstr>Unformatted!Print_Area</vt:lpstr>
      <vt:lpstr>Unformatted!Print_Titles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dferlazz</dc:creator>
  <cp:lastModifiedBy>dferlazz</cp:lastModifiedBy>
  <dcterms:created xsi:type="dcterms:W3CDTF">2011-12-07T16:25:21Z</dcterms:created>
  <dcterms:modified xsi:type="dcterms:W3CDTF">2011-12-07T16:39:24Z</dcterms:modified>
</cp:coreProperties>
</file>