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765" windowWidth="12795" windowHeight="8640"/>
  </bookViews>
  <sheets>
    <sheet name="Table 29&amp;30 - HCT and FTE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  <definedName name="_xlnm.Print_Area" localSheetId="0">'Table 29&amp;30 - HCT and FTE'!$A$1:$I$88</definedName>
  </definedNames>
  <calcPr calcId="125725"/>
</workbook>
</file>

<file path=xl/calcChain.xml><?xml version="1.0" encoding="utf-8"?>
<calcChain xmlns="http://schemas.openxmlformats.org/spreadsheetml/2006/main">
  <c r="I22" i="1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3" s="1"/>
  <c r="H11"/>
  <c r="I82"/>
  <c r="H82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I40" s="1"/>
  <c r="H26"/>
  <c r="H40" s="1"/>
  <c r="H23"/>
  <c r="I10"/>
  <c r="H10"/>
  <c r="I83"/>
  <c r="H83"/>
  <c r="G83"/>
  <c r="G82" i="3" s="1"/>
  <c r="F83" i="1"/>
  <c r="F82" i="3" s="1"/>
  <c r="E83" i="1"/>
  <c r="D83"/>
  <c r="D82" i="3" s="1"/>
  <c r="C83" i="1"/>
  <c r="C82" i="3" s="1"/>
  <c r="B83" i="1"/>
  <c r="I79"/>
  <c r="I85" s="1"/>
  <c r="H79"/>
  <c r="G79"/>
  <c r="G78" i="3" s="1"/>
  <c r="F79" i="1"/>
  <c r="E79"/>
  <c r="E78" i="3" s="1"/>
  <c r="D79" i="1"/>
  <c r="C79"/>
  <c r="C78" i="3" s="1"/>
  <c r="F78"/>
  <c r="B79" i="1"/>
  <c r="B85" s="1"/>
  <c r="B83" i="3" s="1"/>
  <c r="G40" i="1"/>
  <c r="F40"/>
  <c r="E40"/>
  <c r="D40"/>
  <c r="C40"/>
  <c r="B40"/>
  <c r="G23"/>
  <c r="G42" s="1"/>
  <c r="F23"/>
  <c r="F42" s="1"/>
  <c r="E23"/>
  <c r="E42" s="1"/>
  <c r="D23"/>
  <c r="D42" s="1"/>
  <c r="C23"/>
  <c r="C42" s="1"/>
  <c r="B23"/>
  <c r="B42" s="1"/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C79"/>
  <c r="D79"/>
  <c r="G79"/>
  <c r="B80"/>
  <c r="C80"/>
  <c r="D80"/>
  <c r="E80"/>
  <c r="F80"/>
  <c r="G80"/>
  <c r="D81"/>
  <c r="E81"/>
  <c r="F81"/>
  <c r="G81"/>
  <c r="B82"/>
  <c r="E82"/>
  <c r="C84"/>
  <c r="D84"/>
  <c r="E84"/>
  <c r="G84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B79"/>
  <c r="F79"/>
  <c r="B84"/>
  <c r="F84"/>
  <c r="F64"/>
  <c r="G93"/>
  <c r="C93"/>
  <c r="D68"/>
  <c r="B86"/>
  <c r="C86"/>
  <c r="D86"/>
  <c r="E86"/>
  <c r="F86"/>
  <c r="G86"/>
  <c r="B87"/>
  <c r="C87"/>
  <c r="D87"/>
  <c r="E87"/>
  <c r="F87"/>
  <c r="G87"/>
  <c r="I42" i="1" l="1"/>
  <c r="F85"/>
  <c r="F83" i="3" s="1"/>
  <c r="D85" i="1"/>
  <c r="D83" i="3" s="1"/>
  <c r="H85" i="1"/>
  <c r="H83" i="3" s="1"/>
  <c r="D78"/>
  <c r="B78"/>
  <c r="E85" i="1"/>
  <c r="E83" i="3" s="1"/>
  <c r="C85" i="1"/>
  <c r="C83" i="3" s="1"/>
  <c r="G85" i="1"/>
  <c r="G83" i="3" s="1"/>
  <c r="B87" i="1"/>
  <c r="B85" i="3" s="1"/>
  <c r="F87" i="1"/>
  <c r="F85" i="3" s="1"/>
  <c r="I87" i="1"/>
  <c r="H42"/>
  <c r="C77" i="3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D87" i="1" l="1"/>
  <c r="D85" i="3" s="1"/>
  <c r="H87" i="1"/>
  <c r="H85" i="3" s="1"/>
  <c r="E87" i="1"/>
  <c r="E85" i="3" s="1"/>
  <c r="G87" i="1"/>
  <c r="G85" i="3" s="1"/>
  <c r="C87" i="1"/>
  <c r="C85" i="3" s="1"/>
  <c r="H31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F51" s="1"/>
  <c r="F98" s="1"/>
  <c r="E49"/>
  <c r="E51" s="1"/>
  <c r="E98" s="1"/>
  <c r="D49"/>
  <c r="D51" s="1"/>
  <c r="D98" s="1"/>
  <c r="C49"/>
  <c r="C51" s="1"/>
  <c r="C98" s="1"/>
  <c r="H51" l="1"/>
  <c r="H98" s="1"/>
  <c r="I51"/>
  <c r="I98" s="1"/>
</calcChain>
</file>

<file path=xl/sharedStrings.xml><?xml version="1.0" encoding="utf-8"?>
<sst xmlns="http://schemas.openxmlformats.org/spreadsheetml/2006/main" count="467" uniqueCount="144">
  <si>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</si>
  <si>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</si>
  <si>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</si>
  <si>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</si>
  <si>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</si>
  <si>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</si>
  <si>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</si>
  <si>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</si>
  <si>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</si>
  <si>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</si>
  <si>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</si>
  <si>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</si>
  <si>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</si>
  <si>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</si>
  <si>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</si>
  <si>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</si>
  <si>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</si>
  <si>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</si>
  <si>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</si>
  <si>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</si>
  <si>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</si>
  <si>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</si>
  <si>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</si>
  <si>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</si>
  <si>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</si>
  <si>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</si>
  <si>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</si>
  <si>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</si>
  <si>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</si>
  <si>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</si>
  <si>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</si>
  <si>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</si>
  <si>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</si>
  <si>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</si>
  <si>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</si>
  <si>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</si>
  <si>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</si>
  <si>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</si>
  <si>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</si>
  <si>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</si>
  <si>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</si>
  <si>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</si>
  <si>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</si>
  <si>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</si>
  <si>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</si>
  <si>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</si>
  <si>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</si>
  <si>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</si>
  <si>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</si>
  <si>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</si>
  <si>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</si>
  <si>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</si>
  <si>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</si>
  <si>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</si>
  <si>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</si>
  <si>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</si>
  <si>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</si>
  <si>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</si>
  <si>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</si>
  <si>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</si>
  <si>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</si>
  <si>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</si>
  <si>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</si>
  <si>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</si>
  <si>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</si>
  <si>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</si>
  <si>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</si>
  <si>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</si>
  <si>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</si>
  <si>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</si>
  <si>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</si>
  <si>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</si>
  <si>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</si>
  <si>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</si>
  <si>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</si>
  <si>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</si>
  <si>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</si>
  <si>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</si>
  <si>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</si>
  <si>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</si>
  <si>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</si>
  <si>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</si>
  <si>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</si>
  <si>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</si>
  <si>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</si>
  <si>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</si>
  <si>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</si>
  <si>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</si>
  <si>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Jefferson College</t>
  </si>
  <si>
    <t>Lincoln University</t>
  </si>
  <si>
    <t>Linn State Technical College</t>
  </si>
  <si>
    <t>Mineral Area College</t>
  </si>
  <si>
    <t>Missouri Southern State University</t>
  </si>
  <si>
    <t>Missouri State University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</si>
  <si>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</si>
  <si>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</si>
  <si>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</si>
  <si>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</si>
  <si>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</si>
  <si>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</si>
  <si>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</si>
  <si>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</si>
  <si>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</si>
  <si>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</si>
  <si>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</si>
  <si>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</si>
  <si>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</si>
  <si>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</si>
  <si>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Subtotal</t>
  </si>
  <si>
    <t>William Woods University</t>
  </si>
  <si>
    <t>William Jewell College</t>
  </si>
  <si>
    <t>Stephens College</t>
  </si>
  <si>
    <t>Southwest Baptist University</t>
  </si>
  <si>
    <t>Saint Louis University</t>
  </si>
  <si>
    <t>Rockhurst University</t>
  </si>
  <si>
    <t>Park University</t>
  </si>
  <si>
    <t>Maryville University</t>
  </si>
  <si>
    <t>Lindenwood University</t>
  </si>
  <si>
    <t>Evangel University</t>
  </si>
  <si>
    <t>Drury University</t>
  </si>
  <si>
    <t>Culver-Stockton College</t>
  </si>
  <si>
    <t>Columbia College</t>
  </si>
  <si>
    <t>College of the Ozarks</t>
  </si>
  <si>
    <t>Wentworth Military Academy</t>
  </si>
  <si>
    <t>Cottey College</t>
  </si>
  <si>
    <t>SOURCE:  DHE02</t>
  </si>
  <si>
    <t>Webster University</t>
  </si>
  <si>
    <t>Missouri Valley College</t>
  </si>
  <si>
    <t>Harris-Stowe State University</t>
  </si>
  <si>
    <t>Metropolitan Community College</t>
  </si>
  <si>
    <t>Missouri State University - West Plains</t>
  </si>
  <si>
    <t>St. Louis Community College</t>
  </si>
  <si>
    <t>Avila University</t>
  </si>
  <si>
    <t>Central Methodist University-CLAS</t>
  </si>
  <si>
    <t>Central Methodist University-GRES</t>
  </si>
  <si>
    <t>Fontbonne University</t>
  </si>
  <si>
    <t>Hannibal-Lagrange College</t>
  </si>
  <si>
    <t>Missouri Baptist University</t>
  </si>
  <si>
    <t>Washington University</t>
  </si>
  <si>
    <t>Westminster College</t>
  </si>
  <si>
    <t>Missouri University of Science &amp; Technology</t>
  </si>
  <si>
    <t>Fall 2013</t>
  </si>
  <si>
    <t>.</t>
  </si>
  <si>
    <t>INSTITUTIONS, BY STUDENT LEVEL, FALL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</si>
</sst>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86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1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 applyNumberFormat="1" applyFont="1" applyAlignment="1" applyProtection="1">
      <protection locked="0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6" fillId="0" borderId="0" xfId="0" applyFont="1" applyFill="1" applyAlignment="1">
      <alignment horizontal="left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3" fontId="5" fillId="0" borderId="0" xfId="0" applyNumberFormat="1" applyFont="1" applyFill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3" fontId="5" fillId="0" borderId="0" xfId="143" applyNumberFormat="1" applyFont="1" applyFill="1"/>
    <xf numFmtId="3" fontId="5" fillId="0" borderId="0" xfId="151" applyNumberFormat="1" applyFont="1" applyFill="1"/>
    <xf numFmtId="3" fontId="12" fillId="0" borderId="0" xfId="160" applyNumberFormat="1" applyFont="1" applyFill="1"/>
    <xf numFmtId="3" fontId="5" fillId="0" borderId="0" xfId="161" applyNumberFormat="1" applyFont="1" applyFill="1"/>
    <xf numFmtId="3" fontId="5" fillId="0" borderId="0" xfId="162" applyNumberFormat="1" applyFont="1" applyFill="1"/>
    <xf numFmtId="3" fontId="5" fillId="0" borderId="0" xfId="163" applyNumberFormat="1" applyFont="1" applyFill="1"/>
    <xf numFmtId="3" fontId="5" fillId="0" borderId="0" xfId="164" applyNumberFormat="1" applyFont="1" applyFill="1"/>
    <xf numFmtId="3" fontId="5" fillId="0" borderId="0" xfId="165" applyNumberFormat="1" applyFont="1" applyFill="1"/>
    <xf numFmtId="3" fontId="5" fillId="0" borderId="0" xfId="166" applyNumberFormat="1" applyFont="1" applyFill="1"/>
    <xf numFmtId="3" fontId="5" fillId="0" borderId="0" xfId="167" applyNumberFormat="1" applyFont="1" applyFill="1"/>
    <xf numFmtId="3" fontId="5" fillId="0" borderId="0" xfId="168" applyNumberFormat="1" applyFont="1" applyFill="1"/>
    <xf numFmtId="3" fontId="5" fillId="0" borderId="0" xfId="169" applyNumberFormat="1" applyFont="1" applyFill="1"/>
    <xf numFmtId="3" fontId="12" fillId="0" borderId="0" xfId="170" applyNumberFormat="1" applyFont="1" applyFill="1"/>
    <xf numFmtId="3" fontId="5" fillId="0" borderId="0" xfId="172" applyNumberFormat="1" applyFont="1" applyFill="1"/>
    <xf numFmtId="3" fontId="5" fillId="0" borderId="0" xfId="171" applyNumberFormat="1" applyFont="1" applyFill="1"/>
    <xf numFmtId="3" fontId="5" fillId="0" borderId="0" xfId="173" applyNumberFormat="1" applyFont="1" applyFill="1"/>
    <xf numFmtId="3" fontId="5" fillId="0" borderId="0" xfId="174" applyNumberFormat="1" applyFont="1" applyFill="1"/>
    <xf numFmtId="3" fontId="5" fillId="0" borderId="0" xfId="175" applyNumberFormat="1" applyFont="1" applyFill="1"/>
    <xf numFmtId="3" fontId="5" fillId="0" borderId="0" xfId="176" applyNumberFormat="1" applyFont="1" applyFill="1"/>
    <xf numFmtId="3" fontId="5" fillId="0" borderId="0" xfId="178" applyNumberFormat="1" applyFont="1" applyFill="1"/>
    <xf numFmtId="3" fontId="5" fillId="0" borderId="0" xfId="179" applyNumberFormat="1" applyFont="1" applyFill="1"/>
    <xf numFmtId="0" fontId="5" fillId="0" borderId="0" xfId="0" applyFont="1" applyFill="1" applyAlignment="1">
      <alignment horizontal="left" wrapText="1"/>
    </xf>
    <xf numFmtId="3" fontId="5" fillId="0" borderId="0" xfId="177" applyNumberFormat="1" applyFont="1" applyFill="1"/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3" fontId="5" fillId="0" borderId="0" xfId="131" applyNumberFormat="1" applyFont="1" applyFill="1"/>
    <xf numFmtId="3" fontId="5" fillId="0" borderId="0" xfId="136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164" fontId="5" fillId="0" borderId="0" xfId="181" applyNumberFormat="1" applyFont="1" applyFill="1" applyAlignment="1"/>
    <xf numFmtId="14" fontId="5" fillId="0" borderId="0" xfId="0" applyNumberFormat="1" applyFont="1" applyFill="1" applyAlignment="1"/>
    <xf numFmtId="0" fontId="5" fillId="0" borderId="0" xfId="181" applyNumberFormat="1" applyFont="1" applyFill="1" applyAlignment="1"/>
    <xf numFmtId="0" fontId="5" fillId="0" borderId="3" xfId="181" applyNumberFormat="1" applyFont="1" applyFill="1" applyBorder="1" applyAlignment="1"/>
    <xf numFmtId="0" fontId="5" fillId="0" borderId="0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4" xfId="0" applyFont="1" applyFill="1" applyBorder="1" applyAlignment="1"/>
    <xf numFmtId="164" fontId="5" fillId="0" borderId="0" xfId="181" applyNumberFormat="1" applyFont="1" applyFill="1" applyBorder="1" applyAlignment="1"/>
    <xf numFmtId="164" fontId="5" fillId="0" borderId="3" xfId="181" applyNumberFormat="1" applyFont="1" applyFill="1" applyBorder="1" applyAlignment="1"/>
    <xf numFmtId="0" fontId="6" fillId="0" borderId="0" xfId="0" applyFont="1" applyFill="1" applyAlignment="1">
      <alignment wrapText="1"/>
    </xf>
    <xf numFmtId="164" fontId="5" fillId="0" borderId="0" xfId="181" applyNumberFormat="1" applyFont="1" applyFill="1" applyBorder="1" applyAlignment="1">
      <alignment horizontal="right"/>
    </xf>
    <xf numFmtId="3" fontId="15" fillId="0" borderId="0" xfId="0" applyNumberFormat="1" applyFont="1" applyBorder="1" applyAlignment="1" applyProtection="1">
      <alignment horizontal="right" vertical="top" wrapText="1"/>
      <protection locked="0"/>
    </xf>
    <xf numFmtId="0" fontId="15" fillId="0" borderId="0" xfId="0" applyNumberFormat="1" applyFont="1" applyBorder="1" applyAlignment="1" applyProtection="1">
      <alignment horizontal="right" vertical="top" wrapText="1"/>
      <protection locked="0"/>
    </xf>
    <xf numFmtId="164" fontId="5" fillId="0" borderId="0" xfId="0" applyNumberFormat="1" applyFont="1" applyFill="1" applyAlignment="1">
      <alignment horizontal="left" wrapText="1"/>
    </xf>
    <xf numFmtId="3" fontId="15" fillId="0" borderId="4" xfId="0" applyNumberFormat="1" applyFont="1" applyBorder="1" applyAlignment="1" applyProtection="1">
      <alignment horizontal="right" vertical="top" wrapText="1"/>
      <protection locked="0"/>
    </xf>
    <xf numFmtId="0" fontId="15" fillId="0" borderId="4" xfId="0" applyNumberFormat="1" applyFont="1" applyBorder="1" applyAlignment="1" applyProtection="1">
      <alignment horizontal="right" vertical="top" wrapText="1"/>
      <protection locked="0"/>
    </xf>
    <xf numFmtId="164" fontId="5" fillId="0" borderId="4" xfId="181" applyNumberFormat="1" applyFont="1" applyFill="1" applyBorder="1" applyAlignment="1"/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86">
    <cellStyle name="Comma" xfId="181" builtinId="3"/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2"/>
    <cellStyle name="Normal 62 2" xfId="158"/>
    <cellStyle name="Normal 63" xfId="183"/>
    <cellStyle name="Normal 63 2" xfId="159"/>
    <cellStyle name="Normal 64" xfId="184"/>
    <cellStyle name="Normal 65" xfId="185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91"/>
  <sheetViews>
    <sheetView tabSelected="1" showOutlineSymbols="0" zoomScaleNormal="100" zoomScaleSheetLayoutView="100" workbookViewId="0"/>
  </sheetViews>
  <sheetFormatPr defaultRowHeight="11.25"/>
  <cols>
    <col min="1" max="1" width="48.3984375" style="2" customWidth="1"/>
    <col min="2" max="9" width="11" style="2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  <c r="B1" s="1"/>
      <c r="C1" s="1"/>
      <c r="D1" s="1"/>
      <c r="E1" s="1"/>
      <c r="F1" s="1"/>
      <c r="G1" s="1"/>
      <c r="H1" s="1"/>
      <c r="I1" s="1"/>
    </row>
    <row r="2" spans="1:10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10" ht="12.75" customHeight="1">
      <c r="A3" s="1" t="s">
        <v>141</v>
      </c>
      <c r="B3" s="1"/>
      <c r="C3" s="1"/>
      <c r="D3" s="1"/>
      <c r="E3" s="1"/>
      <c r="F3" s="1"/>
      <c r="G3" s="1"/>
      <c r="H3" s="1"/>
      <c r="I3" s="1"/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32.25" customHeight="1" thickTop="1">
      <c r="A5" s="3"/>
      <c r="B5" s="70" t="s">
        <v>1</v>
      </c>
      <c r="C5" s="70"/>
      <c r="D5" s="70" t="s">
        <v>2</v>
      </c>
      <c r="E5" s="70"/>
      <c r="F5" s="70" t="s">
        <v>3</v>
      </c>
      <c r="G5" s="70"/>
      <c r="H5" s="70" t="s">
        <v>4</v>
      </c>
      <c r="I5" s="70"/>
    </row>
    <row r="6" spans="1:10" ht="12.75" customHeight="1">
      <c r="A6" s="1"/>
      <c r="B6" s="6" t="s">
        <v>5</v>
      </c>
      <c r="C6" s="1"/>
      <c r="D6" s="6" t="s">
        <v>5</v>
      </c>
      <c r="E6" s="1"/>
      <c r="F6" s="6" t="s">
        <v>5</v>
      </c>
      <c r="G6" s="1"/>
      <c r="H6" s="6" t="s">
        <v>5</v>
      </c>
      <c r="I6" s="1"/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43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 t="s">
        <v>128</v>
      </c>
      <c r="B10" s="60">
        <v>1275</v>
      </c>
      <c r="C10" s="60">
        <v>1038</v>
      </c>
      <c r="D10" s="61" t="s">
        <v>142</v>
      </c>
      <c r="E10" s="61" t="s">
        <v>142</v>
      </c>
      <c r="F10" s="61">
        <v>23</v>
      </c>
      <c r="G10" s="61">
        <v>15</v>
      </c>
      <c r="H10" s="60">
        <f>SUM(B10,D10,F10)</f>
        <v>1298</v>
      </c>
      <c r="I10" s="60">
        <f>SUM(C10,E10,G10)</f>
        <v>1053</v>
      </c>
    </row>
    <row r="11" spans="1:10" ht="12.75" customHeight="1">
      <c r="A11" s="1" t="s">
        <v>89</v>
      </c>
      <c r="B11" s="60">
        <v>2892</v>
      </c>
      <c r="C11" s="60">
        <v>2075</v>
      </c>
      <c r="D11" s="61" t="s">
        <v>142</v>
      </c>
      <c r="E11" s="61" t="s">
        <v>142</v>
      </c>
      <c r="F11" s="61">
        <v>151</v>
      </c>
      <c r="G11" s="61">
        <v>80</v>
      </c>
      <c r="H11" s="60">
        <f t="shared" ref="H11:H22" si="0">SUM(B11,D11,F11)</f>
        <v>3043</v>
      </c>
      <c r="I11" s="60">
        <f t="shared" ref="I11:I22" si="1">SUM(C11,E11,G11)</f>
        <v>2155</v>
      </c>
    </row>
    <row r="12" spans="1:10" ht="12.75" customHeight="1">
      <c r="A12" s="1" t="s">
        <v>92</v>
      </c>
      <c r="B12" s="60">
        <v>5587</v>
      </c>
      <c r="C12" s="60">
        <v>4389</v>
      </c>
      <c r="D12" s="61" t="s">
        <v>142</v>
      </c>
      <c r="E12" s="61" t="s">
        <v>142</v>
      </c>
      <c r="F12" s="61">
        <v>29</v>
      </c>
      <c r="G12" s="61">
        <v>11</v>
      </c>
      <c r="H12" s="60">
        <f t="shared" si="0"/>
        <v>5616</v>
      </c>
      <c r="I12" s="60">
        <f t="shared" si="1"/>
        <v>4400</v>
      </c>
    </row>
    <row r="13" spans="1:10" ht="12.75" customHeight="1">
      <c r="A13" s="1" t="s">
        <v>93</v>
      </c>
      <c r="B13" s="60">
        <v>18022</v>
      </c>
      <c r="C13" s="60">
        <v>14623</v>
      </c>
      <c r="D13" s="61">
        <v>184</v>
      </c>
      <c r="E13" s="61">
        <v>178</v>
      </c>
      <c r="F13" s="60">
        <v>3059</v>
      </c>
      <c r="G13" s="60">
        <v>1957</v>
      </c>
      <c r="H13" s="60">
        <f t="shared" si="0"/>
        <v>21265</v>
      </c>
      <c r="I13" s="60">
        <f t="shared" si="1"/>
        <v>16758</v>
      </c>
    </row>
    <row r="14" spans="1:10" ht="12.75" customHeight="1">
      <c r="A14" s="1" t="s">
        <v>140</v>
      </c>
      <c r="B14" s="60">
        <v>6145</v>
      </c>
      <c r="C14" s="60">
        <v>5558</v>
      </c>
      <c r="D14" s="61" t="s">
        <v>142</v>
      </c>
      <c r="E14" s="61" t="s">
        <v>142</v>
      </c>
      <c r="F14" s="60">
        <v>1984</v>
      </c>
      <c r="G14" s="60">
        <v>1233</v>
      </c>
      <c r="H14" s="60">
        <f t="shared" si="0"/>
        <v>8129</v>
      </c>
      <c r="I14" s="60">
        <f t="shared" si="1"/>
        <v>6791</v>
      </c>
      <c r="J14" s="11"/>
    </row>
    <row r="15" spans="1:10" ht="12.75" customHeight="1">
      <c r="A15" s="1" t="s">
        <v>94</v>
      </c>
      <c r="B15" s="60">
        <v>5623</v>
      </c>
      <c r="C15" s="60">
        <v>4319</v>
      </c>
      <c r="D15" s="61" t="s">
        <v>142</v>
      </c>
      <c r="E15" s="61" t="s">
        <v>142</v>
      </c>
      <c r="F15" s="61">
        <v>179</v>
      </c>
      <c r="G15" s="61">
        <v>97</v>
      </c>
      <c r="H15" s="60">
        <f t="shared" si="0"/>
        <v>5802</v>
      </c>
      <c r="I15" s="60">
        <f t="shared" si="1"/>
        <v>4416</v>
      </c>
      <c r="J15" s="11"/>
    </row>
    <row r="16" spans="1:10" ht="12.75" customHeight="1">
      <c r="A16" s="1" t="s">
        <v>97</v>
      </c>
      <c r="B16" s="60">
        <v>5540</v>
      </c>
      <c r="C16" s="60">
        <v>4977</v>
      </c>
      <c r="D16" s="61" t="s">
        <v>142</v>
      </c>
      <c r="E16" s="61" t="s">
        <v>142</v>
      </c>
      <c r="F16" s="61">
        <v>943</v>
      </c>
      <c r="G16" s="61">
        <v>505</v>
      </c>
      <c r="H16" s="60">
        <f t="shared" si="0"/>
        <v>6483</v>
      </c>
      <c r="I16" s="60">
        <f t="shared" si="1"/>
        <v>5482</v>
      </c>
      <c r="J16" s="11"/>
    </row>
    <row r="17" spans="1:10" ht="12.75" customHeight="1">
      <c r="A17" s="1" t="s">
        <v>99</v>
      </c>
      <c r="B17" s="60">
        <v>10737</v>
      </c>
      <c r="C17" s="60">
        <v>8742</v>
      </c>
      <c r="D17" s="61" t="s">
        <v>142</v>
      </c>
      <c r="E17" s="61" t="s">
        <v>142</v>
      </c>
      <c r="F17" s="60">
        <v>1129</v>
      </c>
      <c r="G17" s="61">
        <v>592</v>
      </c>
      <c r="H17" s="60">
        <f t="shared" si="0"/>
        <v>11866</v>
      </c>
      <c r="I17" s="60">
        <f t="shared" si="1"/>
        <v>9334</v>
      </c>
      <c r="J17" s="11"/>
    </row>
    <row r="18" spans="1:10" ht="12.75" customHeight="1">
      <c r="A18" s="1" t="s">
        <v>103</v>
      </c>
      <c r="B18" s="60">
        <v>5890</v>
      </c>
      <c r="C18" s="60">
        <v>5348</v>
      </c>
      <c r="D18" s="61" t="s">
        <v>142</v>
      </c>
      <c r="E18" s="61" t="s">
        <v>142</v>
      </c>
      <c r="F18" s="61">
        <v>325</v>
      </c>
      <c r="G18" s="61">
        <v>260</v>
      </c>
      <c r="H18" s="60">
        <f t="shared" si="0"/>
        <v>6215</v>
      </c>
      <c r="I18" s="60">
        <f t="shared" si="1"/>
        <v>5608</v>
      </c>
      <c r="J18" s="11"/>
    </row>
    <row r="19" spans="1:10" ht="12.75" customHeight="1">
      <c r="A19" s="1" t="s">
        <v>104</v>
      </c>
      <c r="B19" s="60">
        <v>9816</v>
      </c>
      <c r="C19" s="60">
        <v>8383</v>
      </c>
      <c r="D19" s="61" t="s">
        <v>142</v>
      </c>
      <c r="E19" s="61" t="s">
        <v>142</v>
      </c>
      <c r="F19" s="60">
        <v>2678</v>
      </c>
      <c r="G19" s="60">
        <v>1487</v>
      </c>
      <c r="H19" s="60">
        <f t="shared" si="0"/>
        <v>12494</v>
      </c>
      <c r="I19" s="60">
        <f t="shared" si="1"/>
        <v>9870</v>
      </c>
      <c r="J19" s="11"/>
    </row>
    <row r="20" spans="1:10" ht="12.75" customHeight="1">
      <c r="A20" s="1" t="s">
        <v>105</v>
      </c>
      <c r="B20" s="60">
        <v>26928</v>
      </c>
      <c r="C20" s="60">
        <v>24752</v>
      </c>
      <c r="D20" s="60">
        <v>1254</v>
      </c>
      <c r="E20" s="60">
        <v>1228</v>
      </c>
      <c r="F20" s="60">
        <v>6434</v>
      </c>
      <c r="G20" s="60">
        <v>3888</v>
      </c>
      <c r="H20" s="60">
        <f t="shared" si="0"/>
        <v>34616</v>
      </c>
      <c r="I20" s="60">
        <f t="shared" si="1"/>
        <v>29868</v>
      </c>
      <c r="J20" s="11"/>
    </row>
    <row r="21" spans="1:10" ht="12.75" customHeight="1">
      <c r="A21" s="1" t="s">
        <v>106</v>
      </c>
      <c r="B21" s="60">
        <v>10227</v>
      </c>
      <c r="C21" s="60">
        <v>7589</v>
      </c>
      <c r="D21" s="60">
        <v>1753</v>
      </c>
      <c r="E21" s="60">
        <v>1733</v>
      </c>
      <c r="F21" s="60">
        <v>3738</v>
      </c>
      <c r="G21" s="60">
        <v>2068</v>
      </c>
      <c r="H21" s="60">
        <f t="shared" si="0"/>
        <v>15718</v>
      </c>
      <c r="I21" s="60">
        <f t="shared" si="1"/>
        <v>11390</v>
      </c>
      <c r="J21" s="11"/>
    </row>
    <row r="22" spans="1:10" ht="12.75" customHeight="1">
      <c r="A22" s="55" t="s">
        <v>107</v>
      </c>
      <c r="B22" s="63">
        <v>13569</v>
      </c>
      <c r="C22" s="63">
        <v>8430</v>
      </c>
      <c r="D22" s="64">
        <v>172</v>
      </c>
      <c r="E22" s="64">
        <v>172</v>
      </c>
      <c r="F22" s="63">
        <v>3068</v>
      </c>
      <c r="G22" s="63">
        <v>1499</v>
      </c>
      <c r="H22" s="63">
        <f t="shared" si="0"/>
        <v>16809</v>
      </c>
      <c r="I22" s="63">
        <f t="shared" si="1"/>
        <v>10101</v>
      </c>
      <c r="J22" s="11"/>
    </row>
    <row r="23" spans="1:10" ht="12.75" customHeight="1">
      <c r="A23" s="66" t="s">
        <v>108</v>
      </c>
      <c r="B23" s="59">
        <f>SUM(B10:B22)</f>
        <v>122251</v>
      </c>
      <c r="C23" s="59">
        <f t="shared" ref="C23:I23" si="2">SUM(C10:C22)</f>
        <v>100223</v>
      </c>
      <c r="D23" s="59">
        <f t="shared" si="2"/>
        <v>3363</v>
      </c>
      <c r="E23" s="59">
        <f t="shared" si="2"/>
        <v>3311</v>
      </c>
      <c r="F23" s="59">
        <f t="shared" si="2"/>
        <v>23740</v>
      </c>
      <c r="G23" s="59">
        <f t="shared" si="2"/>
        <v>13692</v>
      </c>
      <c r="H23" s="59">
        <f t="shared" si="2"/>
        <v>149354</v>
      </c>
      <c r="I23" s="59">
        <f t="shared" si="2"/>
        <v>117226</v>
      </c>
      <c r="J23" s="11"/>
    </row>
    <row r="24" spans="1:10" ht="12.75" customHeight="1">
      <c r="A24" s="1"/>
      <c r="B24" s="10"/>
      <c r="C24" s="10"/>
      <c r="D24" s="10"/>
      <c r="E24" s="10"/>
      <c r="F24" s="10"/>
      <c r="G24" s="10"/>
      <c r="H24" s="10"/>
      <c r="I24" s="10"/>
      <c r="J24" s="11"/>
    </row>
    <row r="25" spans="1:10" ht="22.5" customHeight="1">
      <c r="A25" s="58" t="s">
        <v>20</v>
      </c>
      <c r="B25" s="54"/>
      <c r="C25" s="54"/>
      <c r="D25" s="54"/>
      <c r="E25" s="54"/>
      <c r="F25" s="54"/>
      <c r="G25" s="54"/>
      <c r="H25" s="54"/>
      <c r="I25" s="54"/>
      <c r="J25" s="11"/>
    </row>
    <row r="26" spans="1:10" ht="12.75" customHeight="1">
      <c r="A26" s="62" t="s">
        <v>86</v>
      </c>
      <c r="B26" s="60">
        <v>5845</v>
      </c>
      <c r="C26" s="60">
        <v>3614</v>
      </c>
      <c r="D26" s="61" t="s">
        <v>142</v>
      </c>
      <c r="E26" s="61" t="s">
        <v>142</v>
      </c>
      <c r="F26" s="61" t="s">
        <v>142</v>
      </c>
      <c r="G26" s="61" t="s">
        <v>142</v>
      </c>
      <c r="H26" s="60">
        <f t="shared" ref="H26:H39" si="3">SUM(B26,D26,F26)</f>
        <v>5845</v>
      </c>
      <c r="I26" s="60">
        <f t="shared" ref="I26:I39" si="4">SUM(C26,E26,G26)</f>
        <v>3614</v>
      </c>
      <c r="J26" s="11"/>
    </row>
    <row r="27" spans="1:10" ht="12.75" customHeight="1">
      <c r="A27" s="49" t="s">
        <v>87</v>
      </c>
      <c r="B27" s="60">
        <v>3900</v>
      </c>
      <c r="C27" s="60">
        <v>2511</v>
      </c>
      <c r="D27" s="61" t="s">
        <v>142</v>
      </c>
      <c r="E27" s="61" t="s">
        <v>142</v>
      </c>
      <c r="F27" s="61" t="s">
        <v>142</v>
      </c>
      <c r="G27" s="61" t="s">
        <v>142</v>
      </c>
      <c r="H27" s="60">
        <f t="shared" si="3"/>
        <v>3900</v>
      </c>
      <c r="I27" s="60">
        <f t="shared" si="4"/>
        <v>2511</v>
      </c>
      <c r="J27" s="11"/>
    </row>
    <row r="28" spans="1:10" ht="12.75" customHeight="1">
      <c r="A28" s="49" t="s">
        <v>88</v>
      </c>
      <c r="B28" s="60">
        <v>5194</v>
      </c>
      <c r="C28" s="60">
        <v>3523</v>
      </c>
      <c r="D28" s="61" t="s">
        <v>142</v>
      </c>
      <c r="E28" s="61" t="s">
        <v>142</v>
      </c>
      <c r="F28" s="61" t="s">
        <v>142</v>
      </c>
      <c r="G28" s="61" t="s">
        <v>142</v>
      </c>
      <c r="H28" s="60">
        <f t="shared" si="3"/>
        <v>5194</v>
      </c>
      <c r="I28" s="60">
        <f t="shared" si="4"/>
        <v>3523</v>
      </c>
      <c r="J28" s="11"/>
    </row>
    <row r="29" spans="1:10" ht="12.75" customHeight="1">
      <c r="A29" s="49" t="s">
        <v>90</v>
      </c>
      <c r="B29" s="60">
        <v>1293</v>
      </c>
      <c r="C29" s="60">
        <v>1325</v>
      </c>
      <c r="D29" s="61" t="s">
        <v>142</v>
      </c>
      <c r="E29" s="61" t="s">
        <v>142</v>
      </c>
      <c r="F29" s="61" t="s">
        <v>142</v>
      </c>
      <c r="G29" s="61" t="s">
        <v>142</v>
      </c>
      <c r="H29" s="60">
        <f t="shared" si="3"/>
        <v>1293</v>
      </c>
      <c r="I29" s="60">
        <f t="shared" si="4"/>
        <v>1325</v>
      </c>
    </row>
    <row r="30" spans="1:10" ht="12.75" customHeight="1">
      <c r="A30" s="49" t="s">
        <v>129</v>
      </c>
      <c r="B30" s="60">
        <v>19225</v>
      </c>
      <c r="C30" s="60">
        <v>11630</v>
      </c>
      <c r="D30" s="61" t="s">
        <v>142</v>
      </c>
      <c r="E30" s="61" t="s">
        <v>142</v>
      </c>
      <c r="F30" s="61" t="s">
        <v>142</v>
      </c>
      <c r="G30" s="61" t="s">
        <v>142</v>
      </c>
      <c r="H30" s="60">
        <f t="shared" si="3"/>
        <v>19225</v>
      </c>
      <c r="I30" s="60">
        <f t="shared" si="4"/>
        <v>11630</v>
      </c>
    </row>
    <row r="31" spans="1:10" ht="12.75" customHeight="1">
      <c r="A31" s="49" t="s">
        <v>91</v>
      </c>
      <c r="B31" s="60">
        <v>4508</v>
      </c>
      <c r="C31" s="60">
        <v>3521</v>
      </c>
      <c r="D31" s="61" t="s">
        <v>142</v>
      </c>
      <c r="E31" s="61" t="s">
        <v>142</v>
      </c>
      <c r="F31" s="61" t="s">
        <v>142</v>
      </c>
      <c r="G31" s="61" t="s">
        <v>142</v>
      </c>
      <c r="H31" s="60">
        <f t="shared" si="3"/>
        <v>4508</v>
      </c>
      <c r="I31" s="60">
        <f t="shared" si="4"/>
        <v>3521</v>
      </c>
      <c r="J31" s="1"/>
    </row>
    <row r="32" spans="1:10" ht="12.75" customHeight="1">
      <c r="A32" s="49" t="s">
        <v>130</v>
      </c>
      <c r="B32" s="60">
        <v>2098</v>
      </c>
      <c r="C32" s="60">
        <v>1439</v>
      </c>
      <c r="D32" s="61" t="s">
        <v>142</v>
      </c>
      <c r="E32" s="61" t="s">
        <v>142</v>
      </c>
      <c r="F32" s="61" t="s">
        <v>142</v>
      </c>
      <c r="G32" s="61" t="s">
        <v>142</v>
      </c>
      <c r="H32" s="60">
        <f t="shared" si="3"/>
        <v>2098</v>
      </c>
      <c r="I32" s="60">
        <f t="shared" si="4"/>
        <v>1439</v>
      </c>
      <c r="J32" s="1"/>
    </row>
    <row r="33" spans="1:10" ht="12.75" customHeight="1">
      <c r="A33" s="49" t="s">
        <v>95</v>
      </c>
      <c r="B33" s="60">
        <v>5792</v>
      </c>
      <c r="C33" s="60">
        <v>3759</v>
      </c>
      <c r="D33" s="61" t="s">
        <v>142</v>
      </c>
      <c r="E33" s="61" t="s">
        <v>142</v>
      </c>
      <c r="F33" s="61" t="s">
        <v>142</v>
      </c>
      <c r="G33" s="61" t="s">
        <v>142</v>
      </c>
      <c r="H33" s="60">
        <f t="shared" si="3"/>
        <v>5792</v>
      </c>
      <c r="I33" s="60">
        <f t="shared" si="4"/>
        <v>3759</v>
      </c>
      <c r="J33" s="1"/>
    </row>
    <row r="34" spans="1:10" ht="12.75" customHeight="1">
      <c r="A34" s="49" t="s">
        <v>96</v>
      </c>
      <c r="B34" s="60">
        <v>1743</v>
      </c>
      <c r="C34" s="60">
        <v>1140</v>
      </c>
      <c r="D34" s="61" t="s">
        <v>142</v>
      </c>
      <c r="E34" s="61" t="s">
        <v>142</v>
      </c>
      <c r="F34" s="61" t="s">
        <v>142</v>
      </c>
      <c r="G34" s="61" t="s">
        <v>142</v>
      </c>
      <c r="H34" s="60">
        <f t="shared" si="3"/>
        <v>1743</v>
      </c>
      <c r="I34" s="60">
        <f t="shared" si="4"/>
        <v>1140</v>
      </c>
      <c r="J34" s="1"/>
    </row>
    <row r="35" spans="1:10" ht="12.75" customHeight="1">
      <c r="A35" s="49" t="s">
        <v>98</v>
      </c>
      <c r="B35" s="60">
        <v>14794</v>
      </c>
      <c r="C35" s="60">
        <v>9745</v>
      </c>
      <c r="D35" s="61" t="s">
        <v>142</v>
      </c>
      <c r="E35" s="61" t="s">
        <v>142</v>
      </c>
      <c r="F35" s="61" t="s">
        <v>142</v>
      </c>
      <c r="G35" s="61" t="s">
        <v>142</v>
      </c>
      <c r="H35" s="60">
        <f t="shared" si="3"/>
        <v>14794</v>
      </c>
      <c r="I35" s="60">
        <f t="shared" si="4"/>
        <v>9745</v>
      </c>
      <c r="J35" s="1"/>
    </row>
    <row r="36" spans="1:10" ht="12.75" customHeight="1">
      <c r="A36" s="49" t="s">
        <v>100</v>
      </c>
      <c r="B36" s="60">
        <v>7396</v>
      </c>
      <c r="C36" s="60">
        <v>4844</v>
      </c>
      <c r="D36" s="61" t="s">
        <v>142</v>
      </c>
      <c r="E36" s="61" t="s">
        <v>142</v>
      </c>
      <c r="F36" s="61" t="s">
        <v>142</v>
      </c>
      <c r="G36" s="61" t="s">
        <v>142</v>
      </c>
      <c r="H36" s="60">
        <f t="shared" si="3"/>
        <v>7396</v>
      </c>
      <c r="I36" s="60">
        <f t="shared" si="4"/>
        <v>4844</v>
      </c>
      <c r="J36" s="1"/>
    </row>
    <row r="37" spans="1:10" ht="12.75" customHeight="1">
      <c r="A37" s="49" t="s">
        <v>131</v>
      </c>
      <c r="B37" s="60">
        <v>24005</v>
      </c>
      <c r="C37" s="60">
        <v>14624</v>
      </c>
      <c r="D37" s="61" t="s">
        <v>142</v>
      </c>
      <c r="E37" s="61" t="s">
        <v>142</v>
      </c>
      <c r="F37" s="61" t="s">
        <v>142</v>
      </c>
      <c r="G37" s="61" t="s">
        <v>142</v>
      </c>
      <c r="H37" s="60">
        <f t="shared" si="3"/>
        <v>24005</v>
      </c>
      <c r="I37" s="60">
        <f t="shared" si="4"/>
        <v>14624</v>
      </c>
      <c r="J37" s="1"/>
    </row>
    <row r="38" spans="1:10" ht="12.75" customHeight="1">
      <c r="A38" s="49" t="s">
        <v>101</v>
      </c>
      <c r="B38" s="60">
        <v>5185</v>
      </c>
      <c r="C38" s="60">
        <v>3473</v>
      </c>
      <c r="D38" s="61" t="s">
        <v>142</v>
      </c>
      <c r="E38" s="61" t="s">
        <v>142</v>
      </c>
      <c r="F38" s="61" t="s">
        <v>142</v>
      </c>
      <c r="G38" s="61" t="s">
        <v>142</v>
      </c>
      <c r="H38" s="60">
        <f t="shared" si="3"/>
        <v>5185</v>
      </c>
      <c r="I38" s="60">
        <f t="shared" si="4"/>
        <v>3473</v>
      </c>
      <c r="J38" s="1"/>
    </row>
    <row r="39" spans="1:10" ht="12.75" customHeight="1">
      <c r="A39" s="65" t="s">
        <v>102</v>
      </c>
      <c r="B39" s="63">
        <v>4399</v>
      </c>
      <c r="C39" s="63">
        <v>3140</v>
      </c>
      <c r="D39" s="64" t="s">
        <v>142</v>
      </c>
      <c r="E39" s="64" t="s">
        <v>142</v>
      </c>
      <c r="F39" s="64" t="s">
        <v>142</v>
      </c>
      <c r="G39" s="64" t="s">
        <v>142</v>
      </c>
      <c r="H39" s="63">
        <f t="shared" si="3"/>
        <v>4399</v>
      </c>
      <c r="I39" s="63">
        <f t="shared" si="4"/>
        <v>3140</v>
      </c>
      <c r="J39" s="1"/>
    </row>
    <row r="40" spans="1:10" ht="12.75" customHeight="1">
      <c r="A40" s="51" t="s">
        <v>19</v>
      </c>
      <c r="B40" s="56">
        <f>SUM(B26:B39)</f>
        <v>105377</v>
      </c>
      <c r="C40" s="56">
        <f t="shared" ref="C40:I40" si="5">SUM(C26:C39)</f>
        <v>68288</v>
      </c>
      <c r="D40" s="56">
        <f t="shared" si="5"/>
        <v>0</v>
      </c>
      <c r="E40" s="56">
        <f t="shared" si="5"/>
        <v>0</v>
      </c>
      <c r="F40" s="56">
        <f t="shared" si="5"/>
        <v>0</v>
      </c>
      <c r="G40" s="56">
        <f t="shared" si="5"/>
        <v>0</v>
      </c>
      <c r="H40" s="56">
        <f t="shared" si="5"/>
        <v>105377</v>
      </c>
      <c r="I40" s="56">
        <f t="shared" si="5"/>
        <v>68288</v>
      </c>
      <c r="J40" s="1"/>
    </row>
    <row r="41" spans="1:10" ht="12.75" customHeight="1">
      <c r="A41" s="51"/>
      <c r="B41" s="10"/>
      <c r="C41" s="10"/>
      <c r="D41" s="10"/>
      <c r="E41" s="10"/>
      <c r="F41" s="10"/>
      <c r="G41" s="10"/>
      <c r="H41" s="10"/>
      <c r="I41" s="10"/>
      <c r="J41" s="1"/>
    </row>
    <row r="42" spans="1:10" ht="12.75" customHeight="1" thickBot="1">
      <c r="A42" s="52" t="s">
        <v>33</v>
      </c>
      <c r="B42" s="57">
        <f>B23+B40</f>
        <v>227628</v>
      </c>
      <c r="C42" s="57">
        <f t="shared" ref="C42:I42" si="6">C23+C40</f>
        <v>168511</v>
      </c>
      <c r="D42" s="57">
        <f t="shared" si="6"/>
        <v>3363</v>
      </c>
      <c r="E42" s="57">
        <f t="shared" si="6"/>
        <v>3311</v>
      </c>
      <c r="F42" s="57">
        <f t="shared" si="6"/>
        <v>23740</v>
      </c>
      <c r="G42" s="57">
        <f t="shared" si="6"/>
        <v>13692</v>
      </c>
      <c r="H42" s="57">
        <f t="shared" si="6"/>
        <v>254731</v>
      </c>
      <c r="I42" s="57">
        <f t="shared" si="6"/>
        <v>185514</v>
      </c>
      <c r="J42" s="1"/>
    </row>
    <row r="43" spans="1:10" ht="12.75" customHeight="1" thickTop="1">
      <c r="A43" s="51" t="s">
        <v>35</v>
      </c>
      <c r="B43" s="10"/>
      <c r="C43" s="10"/>
      <c r="D43" s="10"/>
      <c r="E43" s="10"/>
      <c r="F43" s="10"/>
      <c r="G43" s="10"/>
      <c r="H43" s="10"/>
      <c r="I43" s="10"/>
    </row>
    <row r="44" spans="1:10" ht="12.75" customHeight="1">
      <c r="A44" s="51" t="s">
        <v>50</v>
      </c>
      <c r="B44" s="10"/>
      <c r="C44" s="10"/>
      <c r="D44" s="10"/>
      <c r="E44" s="10"/>
      <c r="F44" s="10"/>
      <c r="G44" s="10"/>
      <c r="H44" s="10"/>
      <c r="I44" s="10"/>
      <c r="J44" s="1"/>
    </row>
    <row r="45" spans="1:10" ht="12.75" customHeight="1">
      <c r="A45" s="51" t="s">
        <v>51</v>
      </c>
      <c r="B45" s="10"/>
      <c r="C45" s="10"/>
      <c r="D45" s="10"/>
      <c r="E45" s="10"/>
      <c r="F45" s="10"/>
      <c r="G45" s="10"/>
      <c r="H45" s="10"/>
      <c r="I45" s="10"/>
      <c r="J45" s="1"/>
    </row>
    <row r="46" spans="1:10" ht="12.75" customHeight="1">
      <c r="A46" s="51" t="s">
        <v>143</v>
      </c>
      <c r="B46" s="10"/>
      <c r="C46" s="10"/>
      <c r="D46" s="10"/>
      <c r="E46" s="10"/>
      <c r="F46" s="10"/>
      <c r="G46" s="10"/>
      <c r="H46" s="10"/>
      <c r="I46" s="10"/>
    </row>
    <row r="47" spans="1:10" ht="12.75" customHeight="1" thickBot="1">
      <c r="A47" s="52"/>
      <c r="B47" s="14"/>
      <c r="C47" s="14"/>
      <c r="D47" s="14"/>
      <c r="E47" s="14"/>
      <c r="F47" s="14"/>
      <c r="G47" s="14"/>
      <c r="H47" s="14"/>
      <c r="I47" s="14"/>
    </row>
    <row r="48" spans="1:10" ht="12.75" customHeight="1" thickTop="1">
      <c r="A48" s="68"/>
      <c r="B48" s="71" t="s">
        <v>1</v>
      </c>
      <c r="C48" s="71"/>
      <c r="D48" s="71" t="s">
        <v>2</v>
      </c>
      <c r="E48" s="71"/>
      <c r="F48" s="71" t="s">
        <v>3</v>
      </c>
      <c r="G48" s="71"/>
      <c r="H48" s="71" t="s">
        <v>4</v>
      </c>
      <c r="I48" s="71"/>
    </row>
    <row r="49" spans="1:10" ht="19.5" customHeight="1">
      <c r="A49" s="69"/>
      <c r="B49" s="71"/>
      <c r="C49" s="71"/>
      <c r="D49" s="71"/>
      <c r="E49" s="71"/>
      <c r="F49" s="71"/>
      <c r="G49" s="71"/>
      <c r="H49" s="71"/>
      <c r="I49" s="71"/>
      <c r="J49" s="11"/>
    </row>
    <row r="50" spans="1:10" ht="12.75" customHeight="1">
      <c r="A50" s="1"/>
      <c r="B50" s="1" t="s">
        <v>5</v>
      </c>
      <c r="C50" s="1"/>
      <c r="D50" s="1" t="s">
        <v>5</v>
      </c>
      <c r="E50" s="1"/>
      <c r="F50" s="1" t="s">
        <v>5</v>
      </c>
      <c r="G50" s="1"/>
      <c r="H50" s="1" t="s">
        <v>5</v>
      </c>
      <c r="I50" s="1"/>
      <c r="J50" s="11"/>
    </row>
    <row r="51" spans="1:10" ht="12.75" customHeight="1">
      <c r="A51" s="55" t="s">
        <v>6</v>
      </c>
      <c r="B51" s="55" t="s">
        <v>7</v>
      </c>
      <c r="C51" s="55" t="s">
        <v>8</v>
      </c>
      <c r="D51" s="55" t="s">
        <v>7</v>
      </c>
      <c r="E51" s="55" t="s">
        <v>8</v>
      </c>
      <c r="F51" s="55" t="s">
        <v>7</v>
      </c>
      <c r="G51" s="55" t="s">
        <v>8</v>
      </c>
      <c r="H51" s="55" t="s">
        <v>7</v>
      </c>
      <c r="I51" s="55" t="s">
        <v>8</v>
      </c>
      <c r="J51" s="11"/>
    </row>
    <row r="52" spans="1:10" ht="12.75" customHeight="1">
      <c r="A52" s="1"/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33.75" customHeight="1">
      <c r="A53" s="9" t="s">
        <v>52</v>
      </c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132</v>
      </c>
      <c r="B54" s="60">
        <v>1401</v>
      </c>
      <c r="C54" s="60">
        <v>1219</v>
      </c>
      <c r="D54" s="61" t="s">
        <v>142</v>
      </c>
      <c r="E54" s="61" t="s">
        <v>142</v>
      </c>
      <c r="F54" s="61">
        <v>570</v>
      </c>
      <c r="G54" s="61">
        <v>304</v>
      </c>
      <c r="H54" s="60">
        <f t="shared" ref="H54:H78" si="7">SUM(B54,D54,F54)</f>
        <v>1971</v>
      </c>
      <c r="I54" s="60">
        <f t="shared" ref="I54:I78" si="8">SUM(C54,E54,G54)</f>
        <v>1523</v>
      </c>
      <c r="J54" s="11"/>
    </row>
    <row r="55" spans="1:10" ht="12.75" customHeight="1">
      <c r="A55" s="1" t="s">
        <v>133</v>
      </c>
      <c r="B55" s="60">
        <v>1107</v>
      </c>
      <c r="C55" s="60">
        <v>1113</v>
      </c>
      <c r="D55" s="61" t="s">
        <v>142</v>
      </c>
      <c r="E55" s="61" t="s">
        <v>142</v>
      </c>
      <c r="F55" s="61" t="s">
        <v>142</v>
      </c>
      <c r="G55" s="61" t="s">
        <v>142</v>
      </c>
      <c r="H55" s="60">
        <f t="shared" si="7"/>
        <v>1107</v>
      </c>
      <c r="I55" s="60">
        <f t="shared" si="8"/>
        <v>1113</v>
      </c>
    </row>
    <row r="56" spans="1:10" ht="12.75" customHeight="1">
      <c r="A56" s="1" t="s">
        <v>134</v>
      </c>
      <c r="B56" s="60">
        <v>3908</v>
      </c>
      <c r="C56" s="60">
        <v>1850</v>
      </c>
      <c r="D56" s="61" t="s">
        <v>142</v>
      </c>
      <c r="E56" s="61" t="s">
        <v>142</v>
      </c>
      <c r="F56" s="61">
        <v>220</v>
      </c>
      <c r="G56" s="61">
        <v>172</v>
      </c>
      <c r="H56" s="60">
        <f t="shared" si="7"/>
        <v>4128</v>
      </c>
      <c r="I56" s="60">
        <f t="shared" si="8"/>
        <v>2022</v>
      </c>
    </row>
    <row r="57" spans="1:10" ht="12.75" customHeight="1">
      <c r="A57" s="53" t="s">
        <v>122</v>
      </c>
      <c r="B57" s="60">
        <v>1531</v>
      </c>
      <c r="C57" s="60">
        <v>1749</v>
      </c>
      <c r="D57" s="61" t="s">
        <v>142</v>
      </c>
      <c r="E57" s="61" t="s">
        <v>142</v>
      </c>
      <c r="F57" s="61">
        <v>4</v>
      </c>
      <c r="G57" s="61">
        <v>2</v>
      </c>
      <c r="H57" s="60">
        <f t="shared" si="7"/>
        <v>1535</v>
      </c>
      <c r="I57" s="60">
        <f t="shared" si="8"/>
        <v>1751</v>
      </c>
    </row>
    <row r="58" spans="1:10" ht="12.75" customHeight="1">
      <c r="A58" s="53" t="s">
        <v>121</v>
      </c>
      <c r="B58" s="60">
        <v>16019</v>
      </c>
      <c r="C58" s="60">
        <v>5652</v>
      </c>
      <c r="D58" s="61" t="s">
        <v>142</v>
      </c>
      <c r="E58" s="61" t="s">
        <v>142</v>
      </c>
      <c r="F58" s="60">
        <v>1065</v>
      </c>
      <c r="G58" s="61">
        <v>312</v>
      </c>
      <c r="H58" s="60">
        <f t="shared" si="7"/>
        <v>17084</v>
      </c>
      <c r="I58" s="60">
        <f t="shared" si="8"/>
        <v>5964</v>
      </c>
    </row>
    <row r="59" spans="1:10" ht="12.75" customHeight="1">
      <c r="A59" s="1" t="s">
        <v>124</v>
      </c>
      <c r="B59" s="61">
        <v>277</v>
      </c>
      <c r="C59" s="61">
        <v>279</v>
      </c>
      <c r="D59" s="61" t="s">
        <v>142</v>
      </c>
      <c r="E59" s="61" t="s">
        <v>142</v>
      </c>
      <c r="F59" s="61" t="s">
        <v>142</v>
      </c>
      <c r="G59" s="61" t="s">
        <v>142</v>
      </c>
      <c r="H59" s="60">
        <f t="shared" si="7"/>
        <v>277</v>
      </c>
      <c r="I59" s="60">
        <f t="shared" si="8"/>
        <v>279</v>
      </c>
    </row>
    <row r="60" spans="1:10" ht="12.75" customHeight="1">
      <c r="A60" s="53" t="s">
        <v>120</v>
      </c>
      <c r="B60" s="61">
        <v>830</v>
      </c>
      <c r="C60" s="61">
        <v>818</v>
      </c>
      <c r="D60" s="61" t="s">
        <v>142</v>
      </c>
      <c r="E60" s="61" t="s">
        <v>142</v>
      </c>
      <c r="F60" s="61">
        <v>13</v>
      </c>
      <c r="G60" s="61">
        <v>5</v>
      </c>
      <c r="H60" s="60">
        <f t="shared" si="7"/>
        <v>843</v>
      </c>
      <c r="I60" s="60">
        <f t="shared" si="8"/>
        <v>823</v>
      </c>
    </row>
    <row r="61" spans="1:10" ht="12.75" customHeight="1">
      <c r="A61" s="53" t="s">
        <v>119</v>
      </c>
      <c r="B61" s="60">
        <v>4231</v>
      </c>
      <c r="C61" s="60">
        <v>3382</v>
      </c>
      <c r="D61" s="61" t="s">
        <v>142</v>
      </c>
      <c r="E61" s="61" t="s">
        <v>142</v>
      </c>
      <c r="F61" s="61">
        <v>418</v>
      </c>
      <c r="G61" s="61">
        <v>191</v>
      </c>
      <c r="H61" s="60">
        <f t="shared" si="7"/>
        <v>4649</v>
      </c>
      <c r="I61" s="60">
        <f t="shared" si="8"/>
        <v>3573</v>
      </c>
      <c r="J61" s="11"/>
    </row>
    <row r="62" spans="1:10" ht="12.75" customHeight="1">
      <c r="A62" s="36" t="s">
        <v>118</v>
      </c>
      <c r="B62" s="60">
        <v>2077</v>
      </c>
      <c r="C62" s="60">
        <v>2026</v>
      </c>
      <c r="D62" s="61" t="s">
        <v>142</v>
      </c>
      <c r="E62" s="61" t="s">
        <v>142</v>
      </c>
      <c r="F62" s="61">
        <v>197</v>
      </c>
      <c r="G62" s="61">
        <v>105</v>
      </c>
      <c r="H62" s="60">
        <f t="shared" si="7"/>
        <v>2274</v>
      </c>
      <c r="I62" s="60">
        <f t="shared" si="8"/>
        <v>2131</v>
      </c>
    </row>
    <row r="63" spans="1:10" ht="12.75" customHeight="1">
      <c r="A63" s="1" t="s">
        <v>135</v>
      </c>
      <c r="B63" s="60">
        <v>1328</v>
      </c>
      <c r="C63" s="60">
        <v>1084</v>
      </c>
      <c r="D63" s="61" t="s">
        <v>142</v>
      </c>
      <c r="E63" s="61" t="s">
        <v>142</v>
      </c>
      <c r="F63" s="61">
        <v>669</v>
      </c>
      <c r="G63" s="61">
        <v>414</v>
      </c>
      <c r="H63" s="60">
        <f t="shared" si="7"/>
        <v>1997</v>
      </c>
      <c r="I63" s="60">
        <f t="shared" si="8"/>
        <v>1498</v>
      </c>
    </row>
    <row r="64" spans="1:10" ht="12.75" customHeight="1">
      <c r="A64" s="1" t="s">
        <v>136</v>
      </c>
      <c r="B64" s="60">
        <v>1199</v>
      </c>
      <c r="C64" s="61">
        <v>975</v>
      </c>
      <c r="D64" s="61" t="s">
        <v>142</v>
      </c>
      <c r="E64" s="61" t="s">
        <v>142</v>
      </c>
      <c r="F64" s="61">
        <v>31</v>
      </c>
      <c r="G64" s="61">
        <v>13</v>
      </c>
      <c r="H64" s="60">
        <f t="shared" si="7"/>
        <v>1230</v>
      </c>
      <c r="I64" s="60">
        <f t="shared" si="8"/>
        <v>988</v>
      </c>
    </row>
    <row r="65" spans="1:9" ht="12.75" customHeight="1">
      <c r="A65" s="1" t="s">
        <v>117</v>
      </c>
      <c r="B65" s="60">
        <v>8453</v>
      </c>
      <c r="C65" s="60">
        <v>7713</v>
      </c>
      <c r="D65" s="61" t="s">
        <v>142</v>
      </c>
      <c r="E65" s="61" t="s">
        <v>142</v>
      </c>
      <c r="F65" s="60">
        <v>3760</v>
      </c>
      <c r="G65" s="60">
        <v>2723</v>
      </c>
      <c r="H65" s="60">
        <f t="shared" si="7"/>
        <v>12213</v>
      </c>
      <c r="I65" s="60">
        <f t="shared" si="8"/>
        <v>10436</v>
      </c>
    </row>
    <row r="66" spans="1:9" ht="12.75" customHeight="1">
      <c r="A66" s="1" t="s">
        <v>116</v>
      </c>
      <c r="B66" s="60">
        <v>2829</v>
      </c>
      <c r="C66" s="60">
        <v>2286</v>
      </c>
      <c r="D66" s="61" t="s">
        <v>142</v>
      </c>
      <c r="E66" s="61" t="s">
        <v>142</v>
      </c>
      <c r="F66" s="60">
        <v>2204</v>
      </c>
      <c r="G66" s="60">
        <v>1188</v>
      </c>
      <c r="H66" s="60">
        <f t="shared" si="7"/>
        <v>5033</v>
      </c>
      <c r="I66" s="60">
        <f t="shared" si="8"/>
        <v>3474</v>
      </c>
    </row>
    <row r="67" spans="1:9" ht="12.75" customHeight="1">
      <c r="A67" s="1" t="s">
        <v>137</v>
      </c>
      <c r="B67" s="60">
        <v>3940</v>
      </c>
      <c r="C67" s="60">
        <v>2260</v>
      </c>
      <c r="D67" s="61" t="s">
        <v>142</v>
      </c>
      <c r="E67" s="61" t="s">
        <v>142</v>
      </c>
      <c r="F67" s="60">
        <v>1405</v>
      </c>
      <c r="G67" s="61">
        <v>698</v>
      </c>
      <c r="H67" s="60">
        <f t="shared" si="7"/>
        <v>5345</v>
      </c>
      <c r="I67" s="60">
        <f t="shared" si="8"/>
        <v>2958</v>
      </c>
    </row>
    <row r="68" spans="1:9" ht="12.75" customHeight="1">
      <c r="A68" s="1" t="s">
        <v>127</v>
      </c>
      <c r="B68" s="60">
        <v>1434</v>
      </c>
      <c r="C68" s="60">
        <v>1399</v>
      </c>
      <c r="D68" s="61" t="s">
        <v>142</v>
      </c>
      <c r="E68" s="61" t="s">
        <v>142</v>
      </c>
      <c r="F68" s="61">
        <v>11</v>
      </c>
      <c r="G68" s="61">
        <v>9</v>
      </c>
      <c r="H68" s="60">
        <f t="shared" si="7"/>
        <v>1445</v>
      </c>
      <c r="I68" s="60">
        <f t="shared" si="8"/>
        <v>1408</v>
      </c>
    </row>
    <row r="69" spans="1:9" ht="12.75" customHeight="1">
      <c r="A69" s="1" t="s">
        <v>115</v>
      </c>
      <c r="B69" s="60">
        <v>10605</v>
      </c>
      <c r="C69" s="60">
        <v>4165</v>
      </c>
      <c r="D69" s="61" t="s">
        <v>142</v>
      </c>
      <c r="E69" s="61" t="s">
        <v>142</v>
      </c>
      <c r="F69" s="61">
        <v>765</v>
      </c>
      <c r="G69" s="61">
        <v>249</v>
      </c>
      <c r="H69" s="60">
        <f t="shared" si="7"/>
        <v>11370</v>
      </c>
      <c r="I69" s="60">
        <f t="shared" si="8"/>
        <v>4414</v>
      </c>
    </row>
    <row r="70" spans="1:9" ht="12.75" customHeight="1">
      <c r="A70" s="1" t="s">
        <v>114</v>
      </c>
      <c r="B70" s="60">
        <v>2231</v>
      </c>
      <c r="C70" s="60">
        <v>1800</v>
      </c>
      <c r="D70" s="61" t="s">
        <v>142</v>
      </c>
      <c r="E70" s="61" t="s">
        <v>142</v>
      </c>
      <c r="F70" s="61">
        <v>689</v>
      </c>
      <c r="G70" s="61">
        <v>565</v>
      </c>
      <c r="H70" s="60">
        <f t="shared" si="7"/>
        <v>2920</v>
      </c>
      <c r="I70" s="60">
        <f t="shared" si="8"/>
        <v>2365</v>
      </c>
    </row>
    <row r="71" spans="1:9" ht="12.75" customHeight="1">
      <c r="A71" s="1" t="s">
        <v>113</v>
      </c>
      <c r="B71" s="60">
        <v>12568</v>
      </c>
      <c r="C71" s="60">
        <v>8929</v>
      </c>
      <c r="D71" s="60">
        <v>1430</v>
      </c>
      <c r="E71" s="61">
        <v>776</v>
      </c>
      <c r="F71" s="60">
        <v>3343</v>
      </c>
      <c r="G71" s="60">
        <v>2002</v>
      </c>
      <c r="H71" s="60">
        <f t="shared" si="7"/>
        <v>17341</v>
      </c>
      <c r="I71" s="60">
        <f t="shared" si="8"/>
        <v>11707</v>
      </c>
    </row>
    <row r="72" spans="1:9" ht="12.75" customHeight="1">
      <c r="A72" s="1" t="s">
        <v>112</v>
      </c>
      <c r="B72" s="60">
        <v>2958</v>
      </c>
      <c r="C72" s="60">
        <v>2385</v>
      </c>
      <c r="D72" s="61" t="s">
        <v>142</v>
      </c>
      <c r="E72" s="61" t="s">
        <v>142</v>
      </c>
      <c r="F72" s="61">
        <v>793</v>
      </c>
      <c r="G72" s="61">
        <v>619</v>
      </c>
      <c r="H72" s="60">
        <f t="shared" si="7"/>
        <v>3751</v>
      </c>
      <c r="I72" s="60">
        <f t="shared" si="8"/>
        <v>3004</v>
      </c>
    </row>
    <row r="73" spans="1:9" ht="12.75" customHeight="1">
      <c r="A73" s="1" t="s">
        <v>111</v>
      </c>
      <c r="B73" s="61">
        <v>632</v>
      </c>
      <c r="C73" s="61">
        <v>593</v>
      </c>
      <c r="D73" s="61" t="s">
        <v>142</v>
      </c>
      <c r="E73" s="61" t="s">
        <v>142</v>
      </c>
      <c r="F73" s="61">
        <v>201</v>
      </c>
      <c r="G73" s="61">
        <v>103</v>
      </c>
      <c r="H73" s="60">
        <f t="shared" si="7"/>
        <v>833</v>
      </c>
      <c r="I73" s="60">
        <f t="shared" si="8"/>
        <v>696</v>
      </c>
    </row>
    <row r="74" spans="1:9" ht="12.75" customHeight="1">
      <c r="A74" s="1" t="s">
        <v>138</v>
      </c>
      <c r="B74" s="60">
        <v>7336</v>
      </c>
      <c r="C74" s="60">
        <v>7224</v>
      </c>
      <c r="D74" s="60">
        <v>1529</v>
      </c>
      <c r="E74" s="60">
        <v>1706</v>
      </c>
      <c r="F74" s="60">
        <v>5167</v>
      </c>
      <c r="G74" s="60">
        <v>4015</v>
      </c>
      <c r="H74" s="60">
        <f t="shared" si="7"/>
        <v>14032</v>
      </c>
      <c r="I74" s="60">
        <f t="shared" si="8"/>
        <v>12945</v>
      </c>
    </row>
    <row r="75" spans="1:9" ht="12.75" customHeight="1">
      <c r="A75" s="1" t="s">
        <v>126</v>
      </c>
      <c r="B75" s="60">
        <v>3528</v>
      </c>
      <c r="C75" s="60">
        <v>2978</v>
      </c>
      <c r="D75" s="61" t="s">
        <v>142</v>
      </c>
      <c r="E75" s="61" t="s">
        <v>142</v>
      </c>
      <c r="F75" s="60">
        <v>14477</v>
      </c>
      <c r="G75" s="60">
        <v>7457</v>
      </c>
      <c r="H75" s="60">
        <f t="shared" si="7"/>
        <v>18005</v>
      </c>
      <c r="I75" s="60">
        <f t="shared" si="8"/>
        <v>10435</v>
      </c>
    </row>
    <row r="76" spans="1:9" ht="12.75" customHeight="1">
      <c r="A76" s="1" t="s">
        <v>139</v>
      </c>
      <c r="B76" s="60">
        <v>1039</v>
      </c>
      <c r="C76" s="60">
        <v>1059</v>
      </c>
      <c r="D76" s="61" t="s">
        <v>142</v>
      </c>
      <c r="E76" s="61" t="s">
        <v>142</v>
      </c>
      <c r="F76" s="61" t="s">
        <v>142</v>
      </c>
      <c r="G76" s="61" t="s">
        <v>142</v>
      </c>
      <c r="H76" s="60">
        <f t="shared" si="7"/>
        <v>1039</v>
      </c>
      <c r="I76" s="60">
        <f t="shared" si="8"/>
        <v>1059</v>
      </c>
    </row>
    <row r="77" spans="1:9" ht="12.75" customHeight="1">
      <c r="A77" s="1" t="s">
        <v>110</v>
      </c>
      <c r="B77" s="60">
        <v>1043</v>
      </c>
      <c r="C77" s="60">
        <v>1050</v>
      </c>
      <c r="D77" s="61" t="s">
        <v>142</v>
      </c>
      <c r="E77" s="61" t="s">
        <v>142</v>
      </c>
      <c r="F77" s="61" t="s">
        <v>142</v>
      </c>
      <c r="G77" s="61" t="s">
        <v>142</v>
      </c>
      <c r="H77" s="60">
        <f t="shared" si="7"/>
        <v>1043</v>
      </c>
      <c r="I77" s="60">
        <f t="shared" si="8"/>
        <v>1050</v>
      </c>
    </row>
    <row r="78" spans="1:9" ht="12.75" customHeight="1">
      <c r="A78" s="55" t="s">
        <v>109</v>
      </c>
      <c r="B78" s="63">
        <v>1002</v>
      </c>
      <c r="C78" s="64">
        <v>915</v>
      </c>
      <c r="D78" s="64" t="s">
        <v>142</v>
      </c>
      <c r="E78" s="64" t="s">
        <v>142</v>
      </c>
      <c r="F78" s="63">
        <v>1140</v>
      </c>
      <c r="G78" s="64">
        <v>598</v>
      </c>
      <c r="H78" s="63">
        <f t="shared" si="7"/>
        <v>2142</v>
      </c>
      <c r="I78" s="63">
        <f t="shared" si="8"/>
        <v>1513</v>
      </c>
    </row>
    <row r="79" spans="1:9" ht="12.75" customHeight="1">
      <c r="A79" s="1" t="s">
        <v>19</v>
      </c>
      <c r="B79" s="10">
        <f>SUM(B54:B78)</f>
        <v>93506</v>
      </c>
      <c r="C79" s="10">
        <f t="shared" ref="C79:I79" si="9">SUM(C54:C78)</f>
        <v>64903</v>
      </c>
      <c r="D79" s="10">
        <f t="shared" si="9"/>
        <v>2959</v>
      </c>
      <c r="E79" s="10">
        <f t="shared" si="9"/>
        <v>2482</v>
      </c>
      <c r="F79" s="10">
        <f t="shared" si="9"/>
        <v>37142</v>
      </c>
      <c r="G79" s="10">
        <f t="shared" si="9"/>
        <v>21744</v>
      </c>
      <c r="H79" s="10">
        <f t="shared" si="9"/>
        <v>133607</v>
      </c>
      <c r="I79" s="10">
        <f t="shared" si="9"/>
        <v>89129</v>
      </c>
    </row>
    <row r="80" spans="1:9" ht="12.75" customHeight="1">
      <c r="A80" s="1"/>
      <c r="B80" s="10"/>
      <c r="C80" s="10"/>
      <c r="D80" s="10"/>
      <c r="E80" s="10"/>
      <c r="F80" s="10"/>
      <c r="G80" s="10"/>
      <c r="H80" s="10"/>
      <c r="I80" s="10"/>
    </row>
    <row r="81" spans="1:9" ht="33.75" customHeight="1">
      <c r="A81" s="58" t="s">
        <v>77</v>
      </c>
      <c r="B81" s="67"/>
      <c r="C81" s="67"/>
      <c r="D81" s="67"/>
      <c r="E81" s="67"/>
      <c r="F81" s="67"/>
      <c r="G81" s="67"/>
      <c r="H81" s="67"/>
      <c r="I81" s="67"/>
    </row>
    <row r="82" spans="1:9" ht="12.75" customHeight="1">
      <c r="A82" s="55" t="s">
        <v>123</v>
      </c>
      <c r="B82" s="64">
        <v>860</v>
      </c>
      <c r="C82" s="64">
        <v>463</v>
      </c>
      <c r="D82" s="64" t="s">
        <v>142</v>
      </c>
      <c r="E82" s="64" t="s">
        <v>142</v>
      </c>
      <c r="F82" s="64" t="s">
        <v>142</v>
      </c>
      <c r="G82" s="64" t="s">
        <v>142</v>
      </c>
      <c r="H82" s="63">
        <f t="shared" ref="H82" si="10">SUM(B82,D82,F82)</f>
        <v>860</v>
      </c>
      <c r="I82" s="63">
        <f t="shared" ref="I82" si="11">SUM(C82,E82,G82)</f>
        <v>463</v>
      </c>
    </row>
    <row r="83" spans="1:9" ht="12.75" customHeight="1">
      <c r="A83" s="1" t="s">
        <v>19</v>
      </c>
      <c r="B83" s="49">
        <f>SUM(B82)</f>
        <v>860</v>
      </c>
      <c r="C83" s="49">
        <f t="shared" ref="C83:I83" si="12">SUM(C82)</f>
        <v>463</v>
      </c>
      <c r="D83" s="49">
        <f t="shared" si="12"/>
        <v>0</v>
      </c>
      <c r="E83" s="49">
        <f t="shared" si="12"/>
        <v>0</v>
      </c>
      <c r="F83" s="49">
        <f t="shared" si="12"/>
        <v>0</v>
      </c>
      <c r="G83" s="49">
        <f t="shared" si="12"/>
        <v>0</v>
      </c>
      <c r="H83" s="49">
        <f t="shared" si="12"/>
        <v>860</v>
      </c>
      <c r="I83" s="49">
        <f t="shared" si="12"/>
        <v>463</v>
      </c>
    </row>
    <row r="84" spans="1:9" ht="12.75" customHeight="1">
      <c r="A84" s="1"/>
      <c r="B84" s="10"/>
      <c r="C84" s="10"/>
      <c r="D84" s="10"/>
      <c r="E84" s="10"/>
      <c r="F84" s="10"/>
      <c r="G84" s="10"/>
      <c r="H84" s="10"/>
      <c r="I84" s="10"/>
    </row>
    <row r="85" spans="1:9" ht="12.75" customHeight="1">
      <c r="A85" s="1" t="s">
        <v>80</v>
      </c>
      <c r="B85" s="10">
        <f>B79+B83</f>
        <v>94366</v>
      </c>
      <c r="C85" s="10">
        <f t="shared" ref="C85:I85" si="13">C79+C83</f>
        <v>65366</v>
      </c>
      <c r="D85" s="10">
        <f t="shared" si="13"/>
        <v>2959</v>
      </c>
      <c r="E85" s="10">
        <f t="shared" si="13"/>
        <v>2482</v>
      </c>
      <c r="F85" s="10">
        <f t="shared" si="13"/>
        <v>37142</v>
      </c>
      <c r="G85" s="10">
        <f t="shared" si="13"/>
        <v>21744</v>
      </c>
      <c r="H85" s="10">
        <f t="shared" si="13"/>
        <v>134467</v>
      </c>
      <c r="I85" s="10">
        <f t="shared" si="13"/>
        <v>89592</v>
      </c>
    </row>
    <row r="86" spans="1:9" ht="12.75" customHeight="1">
      <c r="A86" s="1"/>
      <c r="B86" s="10"/>
      <c r="C86" s="10"/>
      <c r="D86" s="10"/>
      <c r="E86" s="10"/>
      <c r="F86" s="10"/>
      <c r="G86" s="10"/>
      <c r="H86" s="10"/>
      <c r="I86" s="10"/>
    </row>
    <row r="87" spans="1:9" ht="12.75" customHeight="1" thickBot="1">
      <c r="A87" s="13" t="s">
        <v>81</v>
      </c>
      <c r="B87" s="14">
        <f>B42+B85</f>
        <v>321994</v>
      </c>
      <c r="C87" s="14">
        <f t="shared" ref="C87:I87" si="14">C42+C85</f>
        <v>233877</v>
      </c>
      <c r="D87" s="14">
        <f t="shared" si="14"/>
        <v>6322</v>
      </c>
      <c r="E87" s="14">
        <f t="shared" si="14"/>
        <v>5793</v>
      </c>
      <c r="F87" s="14">
        <f t="shared" si="14"/>
        <v>60882</v>
      </c>
      <c r="G87" s="14">
        <f t="shared" si="14"/>
        <v>35436</v>
      </c>
      <c r="H87" s="14">
        <f t="shared" si="14"/>
        <v>389198</v>
      </c>
      <c r="I87" s="14">
        <f t="shared" si="14"/>
        <v>275106</v>
      </c>
    </row>
    <row r="88" spans="1:9" ht="12.75" customHeight="1" thickTop="1">
      <c r="A88" s="1" t="s">
        <v>125</v>
      </c>
      <c r="B88" s="1"/>
      <c r="C88" s="1"/>
      <c r="D88" s="1"/>
      <c r="E88" s="1"/>
      <c r="F88" s="1"/>
      <c r="G88" s="1"/>
      <c r="H88" s="1"/>
      <c r="I88" s="50"/>
    </row>
    <row r="89" spans="1:9" ht="12.75" customHeight="1">
      <c r="A89" s="53"/>
      <c r="B89" s="54"/>
      <c r="C89" s="54"/>
      <c r="D89" s="54"/>
      <c r="E89" s="54"/>
      <c r="F89" s="54"/>
      <c r="G89" s="54"/>
      <c r="H89" s="54"/>
      <c r="I89" s="54"/>
    </row>
    <row r="90" spans="1:9" ht="12.75" customHeight="1">
      <c r="A90" s="53"/>
      <c r="B90" s="54"/>
      <c r="C90" s="54"/>
      <c r="D90" s="54"/>
      <c r="E90" s="54"/>
      <c r="F90" s="54"/>
      <c r="G90" s="54"/>
      <c r="H90" s="54"/>
      <c r="I90" s="54"/>
    </row>
    <row r="91" spans="1:9" ht="12.75" customHeight="1"/>
  </sheetData>
  <mergeCells count="9">
    <mergeCell ref="A48:A49"/>
    <mergeCell ref="B5:C5"/>
    <mergeCell ref="D5:E5"/>
    <mergeCell ref="F5:G5"/>
    <mergeCell ref="H5:I5"/>
    <mergeCell ref="B48:C49"/>
    <mergeCell ref="D48:E49"/>
    <mergeCell ref="F48:G49"/>
    <mergeCell ref="H48:I49"/>
  </mergeCells>
  <phoneticPr fontId="7" type="noConversion"/>
  <pageMargins left="0.9" right="0.3" top="0.69" bottom="0.2" header="0.72" footer="0.2"/>
  <pageSetup scale="86" orientation="portrait" r:id="rId1"/>
  <headerFooter alignWithMargins="0"/>
  <rowBreaks count="1" manualBreakCount="1">
    <brk id="43" max="16383" man="1"/>
  </rowBreaks>
  <colBreaks count="1" manualBreakCount="1">
    <brk id="9" max="1048575" man="1"/>
  </colBreaks>
  <ignoredErrors>
    <ignoredError sqref="H26:I39 H54:I78 H82:I82 H10:I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f>'Table 29&amp;30 - HCT and FTE'!B11-'Table 29 - HCT and FTE (old)'!B11</f>
        <v>1006</v>
      </c>
      <c r="C11" s="10">
        <f>'Table 29&amp;30 - HCT and FTE'!C11-'Table 29 - HCT and FTE (old)'!C11</f>
        <v>577</v>
      </c>
      <c r="D11" s="10" t="e">
        <f>'Table 29&amp;30 - HCT and FTE'!D11-'Table 29 - HCT and FTE (old)'!D11</f>
        <v>#VALUE!</v>
      </c>
      <c r="E11" s="10" t="e">
        <f>'Table 29&amp;30 - HCT and FTE'!E11-'Table 29 - HCT and FTE (old)'!E11</f>
        <v>#VALUE!</v>
      </c>
      <c r="F11" s="10">
        <f>'Table 29&amp;30 - HCT and FTE'!F11-'Table 29 - HCT and FTE (old)'!F11</f>
        <v>151</v>
      </c>
      <c r="G11" s="10">
        <f>'Table 29&amp;30 - HCT and FTE'!G11-'Table 29 - HCT and FTE (old)'!G11</f>
        <v>80</v>
      </c>
      <c r="H11" s="10">
        <f>'Table 29&amp;30 - HCT and FTE'!H11-'Table 29 - HCT and FTE (old)'!H11</f>
        <v>1157</v>
      </c>
      <c r="I11" s="10">
        <f>'Table 29&amp;30 - HCT and FTE'!I11-'Table 29 - HCT and FTE (old)'!I11</f>
        <v>657</v>
      </c>
    </row>
    <row r="12" spans="1:10" ht="12.75" customHeight="1">
      <c r="A12" s="1" t="s">
        <v>10</v>
      </c>
      <c r="B12" s="10">
        <f>'Table 29&amp;30 - HCT and FTE'!B12-'Table 29 - HCT and FTE (old)'!B12</f>
        <v>2486</v>
      </c>
      <c r="C12" s="10">
        <f>'Table 29&amp;30 - HCT and FTE'!C12-'Table 29 - HCT and FTE (old)'!C12</f>
        <v>2079</v>
      </c>
      <c r="D12" s="10" t="e">
        <f>'Table 29&amp;30 - HCT and FTE'!D12-'Table 29 - HCT and FTE (old)'!D12</f>
        <v>#VALUE!</v>
      </c>
      <c r="E12" s="10" t="e">
        <f>'Table 29&amp;30 - HCT and FTE'!E12-'Table 29 - HCT and FTE (old)'!E12</f>
        <v>#VALUE!</v>
      </c>
      <c r="F12" s="10">
        <f>'Table 29&amp;30 - HCT and FTE'!F12-'Table 29 - HCT and FTE (old)'!F12</f>
        <v>-179</v>
      </c>
      <c r="G12" s="10">
        <f>'Table 29&amp;30 - HCT and FTE'!G12-'Table 29 - HCT and FTE (old)'!G12</f>
        <v>-95</v>
      </c>
      <c r="H12" s="10">
        <f>'Table 29&amp;30 - HCT and FTE'!H12-'Table 29 - HCT and FTE (old)'!H12</f>
        <v>2307</v>
      </c>
      <c r="I12" s="10">
        <f>'Table 29&amp;30 - HCT and FTE'!I12-'Table 29 - HCT and FTE (old)'!I12</f>
        <v>1984</v>
      </c>
    </row>
    <row r="13" spans="1:10" ht="12.75" customHeight="1">
      <c r="A13" s="1" t="s">
        <v>11</v>
      </c>
      <c r="B13" s="10">
        <f>'Table 29&amp;30 - HCT and FTE'!B15-'Table 29 - HCT and FTE (old)'!B13</f>
        <v>-17</v>
      </c>
      <c r="C13" s="10">
        <f>'Table 29&amp;30 - HCT and FTE'!C15-'Table 29 - HCT and FTE (old)'!C13</f>
        <v>-190</v>
      </c>
      <c r="D13" s="10" t="e">
        <f>'Table 29&amp;30 - HCT and FTE'!D15-'Table 29 - HCT and FTE (old)'!D13</f>
        <v>#VALUE!</v>
      </c>
      <c r="E13" s="10" t="e">
        <f>'Table 29&amp;30 - HCT and FTE'!E15-'Table 29 - HCT and FTE (old)'!E13</f>
        <v>#VALUE!</v>
      </c>
      <c r="F13" s="10">
        <f>'Table 29&amp;30 - HCT and FTE'!F15-'Table 29 - HCT and FTE (old)'!F13</f>
        <v>117</v>
      </c>
      <c r="G13" s="10">
        <f>'Table 29&amp;30 - HCT and FTE'!G15-'Table 29 - HCT and FTE (old)'!G13</f>
        <v>75</v>
      </c>
      <c r="H13" s="10">
        <f>'Table 29&amp;30 - HCT and FTE'!H15-'Table 29 - HCT and FTE (old)'!H13</f>
        <v>100</v>
      </c>
      <c r="I13" s="10">
        <f>'Table 29&amp;30 - HCT and FTE'!I15-'Table 29 - HCT and FTE (old)'!I13</f>
        <v>-115</v>
      </c>
      <c r="J13" s="11"/>
    </row>
    <row r="14" spans="1:10" ht="12.75" customHeight="1">
      <c r="A14" s="1" t="s">
        <v>36</v>
      </c>
      <c r="B14" s="10">
        <f>'Table 29&amp;30 - HCT and FTE'!B13-'Table 29 - HCT and FTE (old)'!B14</f>
        <v>998</v>
      </c>
      <c r="C14" s="10">
        <f>'Table 29&amp;30 - HCT and FTE'!C13-'Table 29 - HCT and FTE (old)'!C14</f>
        <v>501</v>
      </c>
      <c r="D14" s="10">
        <f>'Table 29&amp;30 - HCT and FTE'!D13-'Table 29 - HCT and FTE (old)'!D14</f>
        <v>184</v>
      </c>
      <c r="E14" s="10">
        <f>'Table 29&amp;30 - HCT and FTE'!E13-'Table 29 - HCT and FTE (old)'!E14</f>
        <v>178</v>
      </c>
      <c r="F14" s="10">
        <f>'Table 29&amp;30 - HCT and FTE'!F13-'Table 29 - HCT and FTE (old)'!F14</f>
        <v>-265</v>
      </c>
      <c r="G14" s="10">
        <f>'Table 29&amp;30 - HCT and FTE'!G13-'Table 29 - HCT and FTE (old)'!G14</f>
        <v>-149</v>
      </c>
      <c r="H14" s="10">
        <f>'Table 29&amp;30 - HCT and FTE'!H13-'Table 29 - HCT and FTE (old)'!H14</f>
        <v>917</v>
      </c>
      <c r="I14" s="10">
        <f>'Table 29&amp;30 - HCT and FTE'!I13-'Table 29 - HCT and FTE (old)'!I14</f>
        <v>530</v>
      </c>
    </row>
    <row r="15" spans="1:10" ht="12.75" customHeight="1">
      <c r="A15" s="1" t="s">
        <v>45</v>
      </c>
      <c r="B15" s="10">
        <f>'Table 29&amp;30 - HCT and FTE'!B14-'Table 29 - HCT and FTE (old)'!B15</f>
        <v>939</v>
      </c>
      <c r="C15" s="10">
        <f>'Table 29&amp;30 - HCT and FTE'!C14-'Table 29 - HCT and FTE (old)'!C15</f>
        <v>674</v>
      </c>
      <c r="D15" s="10" t="e">
        <f>'Table 29&amp;30 - HCT and FTE'!D14-'Table 29 - HCT and FTE (old)'!D15</f>
        <v>#VALUE!</v>
      </c>
      <c r="E15" s="10" t="e">
        <f>'Table 29&amp;30 - HCT and FTE'!E14-'Table 29 - HCT and FTE (old)'!E15</f>
        <v>#VALUE!</v>
      </c>
      <c r="F15" s="10">
        <f>'Table 29&amp;30 - HCT and FTE'!F14-'Table 29 - HCT and FTE (old)'!F15</f>
        <v>379</v>
      </c>
      <c r="G15" s="10">
        <f>'Table 29&amp;30 - HCT and FTE'!G14-'Table 29 - HCT and FTE (old)'!G15</f>
        <v>256</v>
      </c>
      <c r="H15" s="10">
        <f>'Table 29&amp;30 - HCT and FTE'!H14-'Table 29 - HCT and FTE (old)'!H15</f>
        <v>1318</v>
      </c>
      <c r="I15" s="10">
        <f>'Table 29&amp;30 - HCT and FTE'!I14-'Table 29 - HCT and FTE (old)'!I15</f>
        <v>930</v>
      </c>
      <c r="J15" s="11"/>
    </row>
    <row r="16" spans="1:10" ht="12.75" customHeight="1">
      <c r="A16" s="1" t="s">
        <v>12</v>
      </c>
      <c r="B16" s="10">
        <f>'Table 29&amp;30 - HCT and FTE'!B16-'Table 29 - HCT and FTE (old)'!B16</f>
        <v>-95</v>
      </c>
      <c r="C16" s="10">
        <f>'Table 29&amp;30 - HCT and FTE'!C16-'Table 29 - HCT and FTE (old)'!C16</f>
        <v>546</v>
      </c>
      <c r="D16" s="10" t="e">
        <f>'Table 29&amp;30 - HCT and FTE'!D16-'Table 29 - HCT and FTE (old)'!D16</f>
        <v>#VALUE!</v>
      </c>
      <c r="E16" s="10" t="e">
        <f>'Table 29&amp;30 - HCT and FTE'!E16-'Table 29 - HCT and FTE (old)'!E16</f>
        <v>#VALUE!</v>
      </c>
      <c r="F16" s="10">
        <f>'Table 29&amp;30 - HCT and FTE'!F16-'Table 29 - HCT and FTE (old)'!F16</f>
        <v>874</v>
      </c>
      <c r="G16" s="10">
        <f>'Table 29&amp;30 - HCT and FTE'!G16-'Table 29 - HCT and FTE (old)'!G16</f>
        <v>474</v>
      </c>
      <c r="H16" s="10">
        <f>'Table 29&amp;30 - HCT and FTE'!H16-'Table 29 - HCT and FTE (old)'!H16</f>
        <v>779</v>
      </c>
      <c r="I16" s="10">
        <f>'Table 29&amp;30 - HCT and FTE'!I16-'Table 29 - HCT and FTE (old)'!I16</f>
        <v>1020</v>
      </c>
      <c r="J16" s="11"/>
    </row>
    <row r="17" spans="1:10" ht="12.75" customHeight="1">
      <c r="A17" s="1" t="s">
        <v>13</v>
      </c>
      <c r="B17" s="10">
        <f>'Table 29&amp;30 - HCT and FTE'!B17-'Table 29 - HCT and FTE (old)'!B17</f>
        <v>4691</v>
      </c>
      <c r="C17" s="10">
        <f>'Table 29&amp;30 - HCT and FTE'!C17-'Table 29 - HCT and FTE (old)'!C17</f>
        <v>3385</v>
      </c>
      <c r="D17" s="10" t="e">
        <f>'Table 29&amp;30 - HCT and FTE'!D17-'Table 29 - HCT and FTE (old)'!D17</f>
        <v>#VALUE!</v>
      </c>
      <c r="E17" s="10" t="e">
        <f>'Table 29&amp;30 - HCT and FTE'!E17-'Table 29 - HCT and FTE (old)'!E17</f>
        <v>#VALUE!</v>
      </c>
      <c r="F17" s="10">
        <f>'Table 29&amp;30 - HCT and FTE'!F17-'Table 29 - HCT and FTE (old)'!F17</f>
        <v>102</v>
      </c>
      <c r="G17" s="10">
        <f>'Table 29&amp;30 - HCT and FTE'!G17-'Table 29 - HCT and FTE (old)'!G17</f>
        <v>92</v>
      </c>
      <c r="H17" s="10">
        <f>'Table 29&amp;30 - HCT and FTE'!H17-'Table 29 - HCT and FTE (old)'!H17</f>
        <v>4793</v>
      </c>
      <c r="I17" s="10">
        <f>'Table 29&amp;30 - HCT and FTE'!I17-'Table 29 - HCT and FTE (old)'!I17</f>
        <v>3477</v>
      </c>
      <c r="J17" s="11"/>
    </row>
    <row r="18" spans="1:10" ht="12.75" customHeight="1">
      <c r="A18" s="1" t="s">
        <v>14</v>
      </c>
      <c r="B18" s="10">
        <f>'Table 29&amp;30 - HCT and FTE'!B18-'Table 29 - HCT and FTE (old)'!B18</f>
        <v>-3677</v>
      </c>
      <c r="C18" s="10">
        <f>'Table 29&amp;30 - HCT and FTE'!C18-'Table 29 - HCT and FTE (old)'!C18</f>
        <v>-2487</v>
      </c>
      <c r="D18" s="10" t="e">
        <f>'Table 29&amp;30 - HCT and FTE'!D18-'Table 29 - HCT and FTE (old)'!D18</f>
        <v>#VALUE!</v>
      </c>
      <c r="E18" s="10" t="e">
        <f>'Table 29&amp;30 - HCT and FTE'!E18-'Table 29 - HCT and FTE (old)'!E18</f>
        <v>#VALUE!</v>
      </c>
      <c r="F18" s="10">
        <f>'Table 29&amp;30 - HCT and FTE'!F18-'Table 29 - HCT and FTE (old)'!F18</f>
        <v>-917</v>
      </c>
      <c r="G18" s="10">
        <f>'Table 29&amp;30 - HCT and FTE'!G18-'Table 29 - HCT and FTE (old)'!G18</f>
        <v>-272</v>
      </c>
      <c r="H18" s="10">
        <f>'Table 29&amp;30 - HCT and FTE'!H18-'Table 29 - HCT and FTE (old)'!H18</f>
        <v>-4594</v>
      </c>
      <c r="I18" s="10">
        <f>'Table 29&amp;30 - HCT and FTE'!I18-'Table 29 - HCT and FTE (old)'!I18</f>
        <v>-2759</v>
      </c>
      <c r="J18" s="11"/>
    </row>
    <row r="19" spans="1:10" ht="12.75" customHeight="1">
      <c r="A19" s="1" t="s">
        <v>15</v>
      </c>
      <c r="B19" s="10">
        <f>'Table 29&amp;30 - HCT and FTE'!B19-'Table 29 - HCT and FTE (old)'!B19</f>
        <v>4366</v>
      </c>
      <c r="C19" s="10">
        <f>'Table 29&amp;30 - HCT and FTE'!C19-'Table 29 - HCT and FTE (old)'!C19</f>
        <v>3120</v>
      </c>
      <c r="D19" s="10" t="e">
        <f>'Table 29&amp;30 - HCT and FTE'!D19-'Table 29 - HCT and FTE (old)'!D19</f>
        <v>#VALUE!</v>
      </c>
      <c r="E19" s="10" t="e">
        <f>'Table 29&amp;30 - HCT and FTE'!E19-'Table 29 - HCT and FTE (old)'!E19</f>
        <v>#VALUE!</v>
      </c>
      <c r="F19" s="10">
        <f>'Table 29&amp;30 - HCT and FTE'!F19-'Table 29 - HCT and FTE (old)'!F19</f>
        <v>2366</v>
      </c>
      <c r="G19" s="10">
        <f>'Table 29&amp;30 - HCT and FTE'!G19-'Table 29 - HCT and FTE (old)'!G19</f>
        <v>1239</v>
      </c>
      <c r="H19" s="10">
        <f>'Table 29&amp;30 - HCT and FTE'!H19-'Table 29 - HCT and FTE (old)'!H19</f>
        <v>6732</v>
      </c>
      <c r="I19" s="10">
        <f>'Table 29&amp;30 - HCT and FTE'!I19-'Table 29 - HCT and FTE (old)'!I19</f>
        <v>4359</v>
      </c>
      <c r="J19" s="11"/>
    </row>
    <row r="20" spans="1:10" ht="12.75" customHeight="1">
      <c r="A20" s="1" t="s">
        <v>38</v>
      </c>
      <c r="B20" s="10">
        <f>'Table 29&amp;30 - HCT and FTE'!B20-'Table 29 - HCT and FTE (old)'!B20</f>
        <v>17925</v>
      </c>
      <c r="C20" s="10">
        <f>'Table 29&amp;30 - HCT and FTE'!C20-'Table 29 - HCT and FTE (old)'!C20</f>
        <v>17078</v>
      </c>
      <c r="D20" s="10">
        <f>'Table 29&amp;30 - HCT and FTE'!D20-'Table 29 - HCT and FTE (old)'!D20</f>
        <v>1254</v>
      </c>
      <c r="E20" s="10">
        <f>'Table 29&amp;30 - HCT and FTE'!E20-'Table 29 - HCT and FTE (old)'!E20</f>
        <v>1228</v>
      </c>
      <c r="F20" s="10">
        <f>'Table 29&amp;30 - HCT and FTE'!F20-'Table 29 - HCT and FTE (old)'!F20</f>
        <v>4250</v>
      </c>
      <c r="G20" s="10">
        <f>'Table 29&amp;30 - HCT and FTE'!G20-'Table 29 - HCT and FTE (old)'!G20</f>
        <v>2755</v>
      </c>
      <c r="H20" s="10">
        <f>'Table 29&amp;30 - HCT and FTE'!H20-'Table 29 - HCT and FTE (old)'!H20</f>
        <v>23429</v>
      </c>
      <c r="I20" s="10">
        <f>'Table 29&amp;30 - HCT and FTE'!I20-'Table 29 - HCT and FTE (old)'!I20</f>
        <v>21061</v>
      </c>
      <c r="J20" s="11"/>
    </row>
    <row r="21" spans="1:10" ht="12.75" customHeight="1">
      <c r="A21" s="1" t="s">
        <v>16</v>
      </c>
      <c r="B21" s="10">
        <f>'Table 29&amp;30 - HCT and FTE'!B21-'Table 29 - HCT and FTE (old)'!B21</f>
        <v>-13572</v>
      </c>
      <c r="C21" s="10">
        <f>'Table 29&amp;30 - HCT and FTE'!C21-'Table 29 - HCT and FTE (old)'!C21</f>
        <v>-14353</v>
      </c>
      <c r="D21" s="10">
        <f>'Table 29&amp;30 - HCT and FTE'!D21-'Table 29 - HCT and FTE (old)'!D21</f>
        <v>603</v>
      </c>
      <c r="E21" s="10">
        <f>'Table 29&amp;30 - HCT and FTE'!E21-'Table 29 - HCT and FTE (old)'!E21</f>
        <v>598.66669999999999</v>
      </c>
      <c r="F21" s="10">
        <f>'Table 29&amp;30 - HCT and FTE'!F21-'Table 29 - HCT and FTE (old)'!F21</f>
        <v>-2550</v>
      </c>
      <c r="G21" s="10">
        <f>'Table 29&amp;30 - HCT and FTE'!G21-'Table 29 - HCT and FTE (old)'!G21</f>
        <v>-1643</v>
      </c>
      <c r="H21" s="10">
        <f>'Table 29&amp;30 - HCT and FTE'!H21-'Table 29 - HCT and FTE (old)'!H21</f>
        <v>-15519</v>
      </c>
      <c r="I21" s="10">
        <f>'Table 29&amp;30 - HCT and FTE'!I21-'Table 29 - HCT and FTE (old)'!I21</f>
        <v>-15397.333299999998</v>
      </c>
      <c r="J21" s="11"/>
    </row>
    <row r="22" spans="1:10" ht="12.75" customHeight="1">
      <c r="A22" s="1" t="s">
        <v>17</v>
      </c>
      <c r="B22" s="10">
        <f>'Table 29&amp;30 - HCT and FTE'!B22-'Table 29 - HCT and FTE (old)'!B22</f>
        <v>4188</v>
      </c>
      <c r="C22" s="10">
        <f>'Table 29&amp;30 - HCT and FTE'!C22-'Table 29 - HCT and FTE (old)'!C22</f>
        <v>1458</v>
      </c>
      <c r="D22" s="10">
        <f>'Table 29&amp;30 - HCT and FTE'!D22-'Table 29 - HCT and FTE (old)'!D22</f>
        <v>-1451</v>
      </c>
      <c r="E22" s="10">
        <f>'Table 29&amp;30 - HCT and FTE'!E22-'Table 29 - HCT and FTE (old)'!E22</f>
        <v>-1431.9332999999999</v>
      </c>
      <c r="F22" s="10">
        <f>'Table 29&amp;30 - HCT and FTE'!F22-'Table 29 - HCT and FTE (old)'!F22</f>
        <v>-727</v>
      </c>
      <c r="G22" s="10">
        <f>'Table 29&amp;30 - HCT and FTE'!G22-'Table 29 - HCT and FTE (old)'!G22</f>
        <v>-521</v>
      </c>
      <c r="H22" s="10">
        <f>'Table 29&amp;30 - HCT and FTE'!H22-'Table 29 - HCT and FTE (old)'!H22</f>
        <v>2010</v>
      </c>
      <c r="I22" s="10">
        <f>'Table 29&amp;30 - HCT and FTE'!I22-'Table 29 - HCT and FTE (old)'!I22</f>
        <v>-494.9333000000006</v>
      </c>
      <c r="J22" s="11"/>
    </row>
    <row r="23" spans="1:10" ht="12.75" customHeight="1">
      <c r="A23" s="1" t="s">
        <v>18</v>
      </c>
      <c r="B23" s="10" t="e">
        <f>'Table 29&amp;30 - HCT and FTE'!#REF!-'Table 29 - HCT and FTE (old)'!B23</f>
        <v>#REF!</v>
      </c>
      <c r="C23" s="10" t="e">
        <f>'Table 29&amp;30 - HCT and FTE'!#REF!-'Table 29 - HCT and FTE (old)'!C23</f>
        <v>#REF!</v>
      </c>
      <c r="D23" s="10" t="e">
        <f>'Table 29&amp;30 - HCT and FTE'!#REF!-'Table 29 - HCT and FTE (old)'!D23</f>
        <v>#REF!</v>
      </c>
      <c r="E23" s="10" t="e">
        <f>'Table 29&amp;30 - HCT and FTE'!#REF!-'Table 29 - HCT and FTE (old)'!E23</f>
        <v>#REF!</v>
      </c>
      <c r="F23" s="10" t="e">
        <f>'Table 29&amp;30 - HCT and FTE'!#REF!-'Table 29 - HCT and FTE (old)'!F23</f>
        <v>#REF!</v>
      </c>
      <c r="G23" s="10" t="e">
        <f>'Table 29&amp;30 - HCT and FTE'!#REF!-'Table 29 - HCT and FTE (old)'!G23</f>
        <v>#REF!</v>
      </c>
      <c r="H23" s="10" t="e">
        <f>'Table 29&amp;30 - HCT and FTE'!#REF!-'Table 29 - HCT and FTE (old)'!H23</f>
        <v>#REF!</v>
      </c>
      <c r="I23" s="10" t="e">
        <f>'Table 29&amp;30 - HCT and FTE'!#REF!-'Table 29 - HCT and FTE (old)'!I23</f>
        <v>#REF!</v>
      </c>
      <c r="J23" s="11"/>
    </row>
    <row r="24" spans="1:10" ht="12.75" customHeight="1">
      <c r="A24" s="1" t="s">
        <v>19</v>
      </c>
      <c r="B24" s="10">
        <f>'Table 29&amp;30 - HCT and FTE'!B24-'Table 29 - HCT and FTE (old)'!B24</f>
        <v>-114701</v>
      </c>
      <c r="C24" s="10">
        <f>'Table 29&amp;30 - HCT and FTE'!C24-'Table 29 - HCT and FTE (old)'!C24</f>
        <v>-94967</v>
      </c>
      <c r="D24" s="10">
        <f>'Table 29&amp;30 - HCT and FTE'!D24-'Table 29 - HCT and FTE (old)'!D24</f>
        <v>-2952</v>
      </c>
      <c r="E24" s="10">
        <f>'Table 29&amp;30 - HCT and FTE'!E24-'Table 29 - HCT and FTE (old)'!E24</f>
        <v>-2917.2665999999999</v>
      </c>
      <c r="F24" s="10">
        <f>'Table 29&amp;30 - HCT and FTE'!F24-'Table 29 - HCT and FTE (old)'!F24</f>
        <v>-23505</v>
      </c>
      <c r="G24" s="10">
        <f>'Table 29&amp;30 - HCT and FTE'!G24-'Table 29 - HCT and FTE (old)'!G24</f>
        <v>-13067</v>
      </c>
      <c r="H24" s="10">
        <f>'Table 29&amp;30 - HCT and FTE'!H24-'Table 29 - HCT and FTE (old)'!H24</f>
        <v>-141158</v>
      </c>
      <c r="I24" s="10">
        <f>'Table 29&amp;30 - HCT and FTE'!I24-'Table 29 - HCT and FTE (old)'!I24</f>
        <v>-110951.2666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f>'Table 29&amp;30 - HCT and FTE'!B28-'Table 29 - HCT and FTE (old)'!B28</f>
        <v>414</v>
      </c>
      <c r="C28" s="10">
        <f>'Table 29&amp;30 - HCT and FTE'!C28-'Table 29 - HCT and FTE (old)'!C28</f>
        <v>968</v>
      </c>
      <c r="D28" s="10" t="e">
        <f>'Table 29&amp;30 - HCT and FTE'!D28-'Table 29 - HCT and FTE (old)'!D28</f>
        <v>#VALUE!</v>
      </c>
      <c r="E28" s="10" t="e">
        <f>'Table 29&amp;30 - HCT and FTE'!E28-'Table 29 - HCT and FTE (old)'!E28</f>
        <v>#VALUE!</v>
      </c>
      <c r="F28" s="10" t="e">
        <f>'Table 29&amp;30 - HCT and FTE'!F28-'Table 29 - HCT and FTE (old)'!F28</f>
        <v>#VALUE!</v>
      </c>
      <c r="G28" s="10" t="e">
        <f>'Table 29&amp;30 - HCT and FTE'!G28-'Table 29 - HCT and FTE (old)'!G28</f>
        <v>#VALUE!</v>
      </c>
      <c r="H28" s="10">
        <f>'Table 29&amp;30 - HCT and FTE'!H28-'Table 29 - HCT and FTE (old)'!H28</f>
        <v>414</v>
      </c>
      <c r="I28" s="10">
        <f>'Table 29&amp;30 - HCT and FTE'!I28-'Table 29 - HCT and FTE (old)'!I28</f>
        <v>968</v>
      </c>
      <c r="J28" s="11"/>
    </row>
    <row r="29" spans="1:10" ht="12.75" customHeight="1">
      <c r="A29" s="1" t="s">
        <v>21</v>
      </c>
      <c r="B29" s="10">
        <f>'Table 29&amp;30 - HCT and FTE'!B29-'Table 29 - HCT and FTE (old)'!B29</f>
        <v>-2910</v>
      </c>
      <c r="C29" s="10">
        <f>'Table 29&amp;30 - HCT and FTE'!C29-'Table 29 - HCT and FTE (old)'!C29</f>
        <v>-1034</v>
      </c>
      <c r="D29" s="10" t="e">
        <f>'Table 29&amp;30 - HCT and FTE'!D29-'Table 29 - HCT and FTE (old)'!D29</f>
        <v>#VALUE!</v>
      </c>
      <c r="E29" s="10" t="e">
        <f>'Table 29&amp;30 - HCT and FTE'!E29-'Table 29 - HCT and FTE (old)'!E29</f>
        <v>#VALUE!</v>
      </c>
      <c r="F29" s="10" t="e">
        <f>'Table 29&amp;30 - HCT and FTE'!F29-'Table 29 - HCT and FTE (old)'!F29</f>
        <v>#VALUE!</v>
      </c>
      <c r="G29" s="10" t="e">
        <f>'Table 29&amp;30 - HCT and FTE'!G29-'Table 29 - HCT and FTE (old)'!G29</f>
        <v>#VALUE!</v>
      </c>
      <c r="H29" s="10">
        <f>'Table 29&amp;30 - HCT and FTE'!H29-'Table 29 - HCT and FTE (old)'!H29</f>
        <v>-2910</v>
      </c>
      <c r="I29" s="10">
        <f>'Table 29&amp;30 - HCT and FTE'!I29-'Table 29 - HCT and FTE (old)'!I29</f>
        <v>-1034</v>
      </c>
    </row>
    <row r="30" spans="1:10" ht="12.75" customHeight="1">
      <c r="A30" s="1" t="s">
        <v>22</v>
      </c>
      <c r="B30" s="10">
        <f>'Table 29&amp;30 - HCT and FTE'!B30-'Table 29 - HCT and FTE (old)'!B30</f>
        <v>13437</v>
      </c>
      <c r="C30" s="10">
        <f>'Table 29&amp;30 - HCT and FTE'!C30-'Table 29 - HCT and FTE (old)'!C30</f>
        <v>7911</v>
      </c>
      <c r="D30" s="10" t="e">
        <f>'Table 29&amp;30 - HCT and FTE'!D30-'Table 29 - HCT and FTE (old)'!D30</f>
        <v>#VALUE!</v>
      </c>
      <c r="E30" s="10" t="e">
        <f>'Table 29&amp;30 - HCT and FTE'!E30-'Table 29 - HCT and FTE (old)'!E30</f>
        <v>#VALUE!</v>
      </c>
      <c r="F30" s="10" t="e">
        <f>'Table 29&amp;30 - HCT and FTE'!F30-'Table 29 - HCT and FTE (old)'!F30</f>
        <v>#VALUE!</v>
      </c>
      <c r="G30" s="10" t="e">
        <f>'Table 29&amp;30 - HCT and FTE'!G30-'Table 29 - HCT and FTE (old)'!G30</f>
        <v>#VALUE!</v>
      </c>
      <c r="H30" s="10">
        <f>'Table 29&amp;30 - HCT and FTE'!H30-'Table 29 - HCT and FTE (old)'!H30</f>
        <v>13437</v>
      </c>
      <c r="I30" s="10">
        <f>'Table 29&amp;30 - HCT and FTE'!I30-'Table 29 - HCT and FTE (old)'!I30</f>
        <v>7911</v>
      </c>
    </row>
    <row r="31" spans="1:10" ht="12.75" customHeight="1">
      <c r="A31" s="1" t="s">
        <v>23</v>
      </c>
      <c r="B31" s="10">
        <f>'Table 29&amp;30 - HCT and FTE'!B31-'Table 29 - HCT and FTE (old)'!B31</f>
        <v>3366</v>
      </c>
      <c r="C31" s="10">
        <f>'Table 29&amp;30 - HCT and FTE'!C31-'Table 29 - HCT and FTE (old)'!C31</f>
        <v>2405</v>
      </c>
      <c r="D31" s="10" t="e">
        <f>'Table 29&amp;30 - HCT and FTE'!D31-'Table 29 - HCT and FTE (old)'!D31</f>
        <v>#VALUE!</v>
      </c>
      <c r="E31" s="10" t="e">
        <f>'Table 29&amp;30 - HCT and FTE'!E31-'Table 29 - HCT and FTE (old)'!E31</f>
        <v>#VALUE!</v>
      </c>
      <c r="F31" s="10" t="e">
        <f>'Table 29&amp;30 - HCT and FTE'!F31-'Table 29 - HCT and FTE (old)'!F31</f>
        <v>#VALUE!</v>
      </c>
      <c r="G31" s="10" t="e">
        <f>'Table 29&amp;30 - HCT and FTE'!G31-'Table 29 - HCT and FTE (old)'!G31</f>
        <v>#VALUE!</v>
      </c>
      <c r="H31" s="10">
        <f>'Table 29&amp;30 - HCT and FTE'!H31-'Table 29 - HCT and FTE (old)'!H31</f>
        <v>3366</v>
      </c>
      <c r="I31" s="10">
        <f>'Table 29&amp;30 - HCT and FTE'!I31-'Table 29 - HCT and FTE (old)'!I31</f>
        <v>2405</v>
      </c>
      <c r="J31" s="1"/>
    </row>
    <row r="32" spans="1:10" ht="12.75" customHeight="1">
      <c r="A32" s="1" t="s">
        <v>39</v>
      </c>
      <c r="B32" s="10">
        <f>'Table 29&amp;30 - HCT and FTE'!B32-'Table 29 - HCT and FTE (old)'!B32</f>
        <v>-1026</v>
      </c>
      <c r="C32" s="10">
        <f>'Table 29&amp;30 - HCT and FTE'!C32-'Table 29 - HCT and FTE (old)'!C32</f>
        <v>-627</v>
      </c>
      <c r="D32" s="10" t="e">
        <f>'Table 29&amp;30 - HCT and FTE'!D32-'Table 29 - HCT and FTE (old)'!D32</f>
        <v>#VALUE!</v>
      </c>
      <c r="E32" s="10" t="e">
        <f>'Table 29&amp;30 - HCT and FTE'!E32-'Table 29 - HCT and FTE (old)'!E32</f>
        <v>#VALUE!</v>
      </c>
      <c r="F32" s="10" t="e">
        <f>'Table 29&amp;30 - HCT and FTE'!F32-'Table 29 - HCT and FTE (old)'!F32</f>
        <v>#VALUE!</v>
      </c>
      <c r="G32" s="10" t="e">
        <f>'Table 29&amp;30 - HCT and FTE'!G32-'Table 29 - HCT and FTE (old)'!G32</f>
        <v>#VALUE!</v>
      </c>
      <c r="H32" s="10">
        <f>'Table 29&amp;30 - HCT and FTE'!H32-'Table 29 - HCT and FTE (old)'!H32</f>
        <v>-1026</v>
      </c>
      <c r="I32" s="10">
        <f>'Table 29&amp;30 - HCT and FTE'!I32-'Table 29 - HCT and FTE (old)'!I32</f>
        <v>-627</v>
      </c>
      <c r="J32" s="1"/>
    </row>
    <row r="33" spans="1:10" ht="12.75" customHeight="1">
      <c r="A33" s="1" t="s">
        <v>40</v>
      </c>
      <c r="B33" s="10">
        <f>'Table 29&amp;30 - HCT and FTE'!B33-'Table 29 - HCT and FTE (old)'!B33</f>
        <v>5092</v>
      </c>
      <c r="C33" s="10">
        <f>'Table 29&amp;30 - HCT and FTE'!C33-'Table 29 - HCT and FTE (old)'!C33</f>
        <v>3350</v>
      </c>
      <c r="D33" s="10" t="e">
        <f>'Table 29&amp;30 - HCT and FTE'!D33-'Table 29 - HCT and FTE (old)'!D33</f>
        <v>#VALUE!</v>
      </c>
      <c r="E33" s="10" t="e">
        <f>'Table 29&amp;30 - HCT and FTE'!E33-'Table 29 - HCT and FTE (old)'!E33</f>
        <v>#VALUE!</v>
      </c>
      <c r="F33" s="10" t="e">
        <f>'Table 29&amp;30 - HCT and FTE'!F33-'Table 29 - HCT and FTE (old)'!F33</f>
        <v>#VALUE!</v>
      </c>
      <c r="G33" s="10" t="e">
        <f>'Table 29&amp;30 - HCT and FTE'!G33-'Table 29 - HCT and FTE (old)'!G33</f>
        <v>#VALUE!</v>
      </c>
      <c r="H33" s="10">
        <f>'Table 29&amp;30 - HCT and FTE'!H33-'Table 29 - HCT and FTE (old)'!H33</f>
        <v>5092</v>
      </c>
      <c r="I33" s="10">
        <f>'Table 29&amp;30 - HCT and FTE'!I33-'Table 29 - HCT and FTE (old)'!I33</f>
        <v>3350</v>
      </c>
      <c r="J33" s="1"/>
    </row>
    <row r="34" spans="1:10" ht="12.75" customHeight="1">
      <c r="A34" s="1" t="s">
        <v>41</v>
      </c>
      <c r="B34" s="10">
        <f>'Table 29&amp;30 - HCT and FTE'!B34-'Table 29 - HCT and FTE (old)'!B34</f>
        <v>-4422</v>
      </c>
      <c r="C34" s="10">
        <f>'Table 29&amp;30 - HCT and FTE'!C34-'Table 29 - HCT and FTE (old)'!C34</f>
        <v>-2760</v>
      </c>
      <c r="D34" s="10" t="e">
        <f>'Table 29&amp;30 - HCT and FTE'!D34-'Table 29 - HCT and FTE (old)'!D34</f>
        <v>#VALUE!</v>
      </c>
      <c r="E34" s="10" t="e">
        <f>'Table 29&amp;30 - HCT and FTE'!E34-'Table 29 - HCT and FTE (old)'!E34</f>
        <v>#VALUE!</v>
      </c>
      <c r="F34" s="10" t="e">
        <f>'Table 29&amp;30 - HCT and FTE'!F34-'Table 29 - HCT and FTE (old)'!F34</f>
        <v>#VALUE!</v>
      </c>
      <c r="G34" s="10" t="e">
        <f>'Table 29&amp;30 - HCT and FTE'!G34-'Table 29 - HCT and FTE (old)'!G34</f>
        <v>#VALUE!</v>
      </c>
      <c r="H34" s="10">
        <f>'Table 29&amp;30 - HCT and FTE'!H34-'Table 29 - HCT and FTE (old)'!H34</f>
        <v>-4422</v>
      </c>
      <c r="I34" s="10">
        <f>'Table 29&amp;30 - HCT and FTE'!I34-'Table 29 - HCT and FTE (old)'!I34</f>
        <v>-2760</v>
      </c>
      <c r="J34" s="1"/>
    </row>
    <row r="35" spans="1:10" ht="12.75" customHeight="1">
      <c r="A35" s="1" t="s">
        <v>42</v>
      </c>
      <c r="B35" s="10">
        <f>'Table 29&amp;30 - HCT and FTE'!B35-'Table 29 - HCT and FTE (old)'!B35</f>
        <v>9932</v>
      </c>
      <c r="C35" s="10">
        <f>'Table 29&amp;30 - HCT and FTE'!C35-'Table 29 - HCT and FTE (old)'!C35</f>
        <v>6777</v>
      </c>
      <c r="D35" s="10" t="e">
        <f>'Table 29&amp;30 - HCT and FTE'!D35-'Table 29 - HCT and FTE (old)'!D35</f>
        <v>#VALUE!</v>
      </c>
      <c r="E35" s="10" t="e">
        <f>'Table 29&amp;30 - HCT and FTE'!E35-'Table 29 - HCT and FTE (old)'!E35</f>
        <v>#VALUE!</v>
      </c>
      <c r="F35" s="10" t="e">
        <f>'Table 29&amp;30 - HCT and FTE'!F35-'Table 29 - HCT and FTE (old)'!F35</f>
        <v>#VALUE!</v>
      </c>
      <c r="G35" s="10" t="e">
        <f>'Table 29&amp;30 - HCT and FTE'!G35-'Table 29 - HCT and FTE (old)'!G35</f>
        <v>#VALUE!</v>
      </c>
      <c r="H35" s="10">
        <f>'Table 29&amp;30 - HCT and FTE'!H35-'Table 29 - HCT and FTE (old)'!H35</f>
        <v>9932</v>
      </c>
      <c r="I35" s="10">
        <f>'Table 29&amp;30 - HCT and FTE'!I35-'Table 29 - HCT and FTE (old)'!I35</f>
        <v>6777</v>
      </c>
      <c r="J35" s="1"/>
    </row>
    <row r="36" spans="1:10" ht="12.75" customHeight="1">
      <c r="A36" s="1" t="s">
        <v>43</v>
      </c>
      <c r="B36" s="10">
        <f>'Table 29&amp;30 - HCT and FTE'!B36-'Table 29 - HCT and FTE (old)'!B36</f>
        <v>2760</v>
      </c>
      <c r="C36" s="10">
        <f>'Table 29&amp;30 - HCT and FTE'!C36-'Table 29 - HCT and FTE (old)'!C36</f>
        <v>2151</v>
      </c>
      <c r="D36" s="10" t="e">
        <f>'Table 29&amp;30 - HCT and FTE'!D36-'Table 29 - HCT and FTE (old)'!D36</f>
        <v>#VALUE!</v>
      </c>
      <c r="E36" s="10" t="e">
        <f>'Table 29&amp;30 - HCT and FTE'!E36-'Table 29 - HCT and FTE (old)'!E36</f>
        <v>#VALUE!</v>
      </c>
      <c r="F36" s="10" t="e">
        <f>'Table 29&amp;30 - HCT and FTE'!F36-'Table 29 - HCT and FTE (old)'!F36</f>
        <v>#VALUE!</v>
      </c>
      <c r="G36" s="10" t="e">
        <f>'Table 29&amp;30 - HCT and FTE'!G36-'Table 29 - HCT and FTE (old)'!G36</f>
        <v>#VALUE!</v>
      </c>
      <c r="H36" s="10">
        <f>'Table 29&amp;30 - HCT and FTE'!H36-'Table 29 - HCT and FTE (old)'!H36</f>
        <v>2760</v>
      </c>
      <c r="I36" s="10">
        <f>'Table 29&amp;30 - HCT and FTE'!I36-'Table 29 - HCT and FTE (old)'!I36</f>
        <v>2151</v>
      </c>
      <c r="J36" s="1"/>
    </row>
    <row r="37" spans="1:10" ht="12.75" customHeight="1">
      <c r="A37" s="1" t="s">
        <v>24</v>
      </c>
      <c r="B37" s="10">
        <f>'Table 29&amp;30 - HCT and FTE'!B38-'Table 29 - HCT and FTE (old)'!B37</f>
        <v>1514</v>
      </c>
      <c r="C37" s="10">
        <f>'Table 29&amp;30 - HCT and FTE'!C38-'Table 29 - HCT and FTE (old)'!C37</f>
        <v>966</v>
      </c>
      <c r="D37" s="10" t="e">
        <f>'Table 29&amp;30 - HCT and FTE'!D38-'Table 29 - HCT and FTE (old)'!D37</f>
        <v>#VALUE!</v>
      </c>
      <c r="E37" s="10" t="e">
        <f>'Table 29&amp;30 - HCT and FTE'!E38-'Table 29 - HCT and FTE (old)'!E37</f>
        <v>#VALUE!</v>
      </c>
      <c r="F37" s="10" t="e">
        <f>'Table 29&amp;30 - HCT and FTE'!F38-'Table 29 - HCT and FTE (old)'!F37</f>
        <v>#VALUE!</v>
      </c>
      <c r="G37" s="10" t="e">
        <f>'Table 29&amp;30 - HCT and FTE'!G38-'Table 29 - HCT and FTE (old)'!G37</f>
        <v>#VALUE!</v>
      </c>
      <c r="H37" s="10">
        <f>'Table 29&amp;30 - HCT and FTE'!H38-'Table 29 - HCT and FTE (old)'!H37</f>
        <v>1514</v>
      </c>
      <c r="I37" s="10">
        <f>'Table 29&amp;30 - HCT and FTE'!I38-'Table 29 - HCT and FTE (old)'!I37</f>
        <v>966</v>
      </c>
      <c r="J37" s="1"/>
    </row>
    <row r="38" spans="1:10" ht="12.75" customHeight="1">
      <c r="A38" s="1" t="s">
        <v>25</v>
      </c>
      <c r="B38" s="10">
        <f>'Table 29&amp;30 - HCT and FTE'!B39-'Table 29 - HCT and FTE (old)'!B38</f>
        <v>-546</v>
      </c>
      <c r="C38" s="10">
        <f>'Table 29&amp;30 - HCT and FTE'!C39-'Table 29 - HCT and FTE (old)'!C38</f>
        <v>-216</v>
      </c>
      <c r="D38" s="10" t="e">
        <f>'Table 29&amp;30 - HCT and FTE'!D39-'Table 29 - HCT and FTE (old)'!D38</f>
        <v>#VALUE!</v>
      </c>
      <c r="E38" s="10" t="e">
        <f>'Table 29&amp;30 - HCT and FTE'!E39-'Table 29 - HCT and FTE (old)'!E38</f>
        <v>#VALUE!</v>
      </c>
      <c r="F38" s="10" t="e">
        <f>'Table 29&amp;30 - HCT and FTE'!F39-'Table 29 - HCT and FTE (old)'!F38</f>
        <v>#VALUE!</v>
      </c>
      <c r="G38" s="10" t="e">
        <f>'Table 29&amp;30 - HCT and FTE'!G39-'Table 29 - HCT and FTE (old)'!G38</f>
        <v>#VALUE!</v>
      </c>
      <c r="H38" s="10">
        <f>'Table 29&amp;30 - HCT and FTE'!H39-'Table 29 - HCT and FTE (old)'!H38</f>
        <v>-546</v>
      </c>
      <c r="I38" s="10">
        <f>'Table 29&amp;30 - HCT and FTE'!I39-'Table 29 - HCT and FTE (old)'!I38</f>
        <v>-216</v>
      </c>
      <c r="J38" s="1"/>
    </row>
    <row r="39" spans="1:10" ht="12.75" customHeight="1">
      <c r="A39" s="1" t="s">
        <v>37</v>
      </c>
      <c r="B39" s="10">
        <f>'Table 29&amp;30 - HCT and FTE'!B40-'Table 29 - HCT and FTE (old)'!B39</f>
        <v>103227</v>
      </c>
      <c r="C39" s="10">
        <f>'Table 29&amp;30 - HCT and FTE'!C40-'Table 29 - HCT and FTE (old)'!C39</f>
        <v>66862</v>
      </c>
      <c r="D39" s="10">
        <f>'Table 29&amp;30 - HCT and FTE'!D40-'Table 29 - HCT and FTE (old)'!D39</f>
        <v>0</v>
      </c>
      <c r="E39" s="10">
        <f>'Table 29&amp;30 - HCT and FTE'!E40-'Table 29 - HCT and FTE (old)'!E39</f>
        <v>0</v>
      </c>
      <c r="F39" s="10">
        <f>'Table 29&amp;30 - HCT and FTE'!F40-'Table 29 - HCT and FTE (old)'!F39</f>
        <v>0</v>
      </c>
      <c r="G39" s="10">
        <f>'Table 29&amp;30 - HCT and FTE'!G40-'Table 29 - HCT and FTE (old)'!G39</f>
        <v>0</v>
      </c>
      <c r="H39" s="10">
        <f>'Table 29&amp;30 - HCT and FTE'!H40-'Table 29 - HCT and FTE (old)'!H39</f>
        <v>103227</v>
      </c>
      <c r="I39" s="10">
        <f>'Table 29&amp;30 - HCT and FTE'!I40-'Table 29 - HCT and FTE (old)'!I39</f>
        <v>66862</v>
      </c>
      <c r="J39" s="1"/>
    </row>
    <row r="40" spans="1:10" ht="12.75" customHeight="1">
      <c r="A40" s="1" t="s">
        <v>47</v>
      </c>
      <c r="B40" s="10">
        <f>'Table 29&amp;30 - HCT and FTE'!B41-'Table 29 - HCT and FTE (old)'!B40</f>
        <v>-1638</v>
      </c>
      <c r="C40" s="10">
        <f>'Table 29&amp;30 - HCT and FTE'!C41-'Table 29 - HCT and FTE (old)'!C40</f>
        <v>-1138</v>
      </c>
      <c r="D40" s="10">
        <f>'Table 29&amp;30 - HCT and FTE'!D41-'Table 29 - HCT and FTE (old)'!D40</f>
        <v>0</v>
      </c>
      <c r="E40" s="10">
        <f>'Table 29&amp;30 - HCT and FTE'!E41-'Table 29 - HCT and FTE (old)'!E40</f>
        <v>0</v>
      </c>
      <c r="F40" s="10">
        <f>'Table 29&amp;30 - HCT and FTE'!F41-'Table 29 - HCT and FTE (old)'!F40</f>
        <v>0</v>
      </c>
      <c r="G40" s="10">
        <f>'Table 29&amp;30 - HCT and FTE'!G41-'Table 29 - HCT and FTE (old)'!G40</f>
        <v>0</v>
      </c>
      <c r="H40" s="10">
        <f>'Table 29&amp;30 - HCT and FTE'!H41-'Table 29 - HCT and FTE (old)'!H40</f>
        <v>-1638</v>
      </c>
      <c r="I40" s="10">
        <f>'Table 29&amp;30 - HCT and FTE'!I41-'Table 29 - HCT and FTE (old)'!I40</f>
        <v>-1138</v>
      </c>
      <c r="J40" s="1"/>
    </row>
    <row r="41" spans="1:10" ht="12.75" customHeight="1">
      <c r="A41" s="1" t="s">
        <v>26</v>
      </c>
      <c r="B41" s="10">
        <f>'Table 29&amp;30 - HCT and FTE'!B42-'Table 29 - HCT and FTE (old)'!B41</f>
        <v>214748</v>
      </c>
      <c r="C41" s="10">
        <f>'Table 29&amp;30 - HCT and FTE'!C42-'Table 29 - HCT and FTE (old)'!C41</f>
        <v>160012</v>
      </c>
      <c r="D41" s="10">
        <f>'Table 29&amp;30 - HCT and FTE'!D42-'Table 29 - HCT and FTE (old)'!D41</f>
        <v>3363</v>
      </c>
      <c r="E41" s="10">
        <f>'Table 29&amp;30 - HCT and FTE'!E42-'Table 29 - HCT and FTE (old)'!E41</f>
        <v>3311</v>
      </c>
      <c r="F41" s="10">
        <f>'Table 29&amp;30 - HCT and FTE'!F42-'Table 29 - HCT and FTE (old)'!F41</f>
        <v>23740</v>
      </c>
      <c r="G41" s="10">
        <f>'Table 29&amp;30 - HCT and FTE'!G42-'Table 29 - HCT and FTE (old)'!G41</f>
        <v>13692</v>
      </c>
      <c r="H41" s="10">
        <f>'Table 29&amp;30 - HCT and FTE'!H42-'Table 29 - HCT and FTE (old)'!H41</f>
        <v>241851</v>
      </c>
      <c r="I41" s="10">
        <f>'Table 29&amp;30 - HCT and FTE'!I42-'Table 29 - HCT and FTE (old)'!I41</f>
        <v>177015</v>
      </c>
      <c r="J41" s="1"/>
    </row>
    <row r="42" spans="1:10" ht="12.75" customHeight="1">
      <c r="A42" s="1" t="s">
        <v>28</v>
      </c>
      <c r="B42" s="10" t="e">
        <f>'Table 29&amp;30 - HCT and FTE'!#REF!-'Table 29 - HCT and FTE (old)'!B42</f>
        <v>#REF!</v>
      </c>
      <c r="C42" s="10" t="e">
        <f>'Table 29&amp;30 - HCT and FTE'!#REF!-'Table 29 - HCT and FTE (old)'!C42</f>
        <v>#REF!</v>
      </c>
      <c r="D42" s="10" t="e">
        <f>'Table 29&amp;30 - HCT and FTE'!#REF!-'Table 29 - HCT and FTE (old)'!D42</f>
        <v>#REF!</v>
      </c>
      <c r="E42" s="10" t="e">
        <f>'Table 29&amp;30 - HCT and FTE'!#REF!-'Table 29 - HCT and FTE (old)'!E42</f>
        <v>#REF!</v>
      </c>
      <c r="F42" s="10" t="e">
        <f>'Table 29&amp;30 - HCT and FTE'!#REF!-'Table 29 - HCT and FTE (old)'!F42</f>
        <v>#REF!</v>
      </c>
      <c r="G42" s="10" t="e">
        <f>'Table 29&amp;30 - HCT and FTE'!#REF!-'Table 29 - HCT and FTE (old)'!G42</f>
        <v>#REF!</v>
      </c>
      <c r="H42" s="10" t="e">
        <f>'Table 29&amp;30 - HCT and FTE'!#REF!-'Table 29 - HCT and FTE (old)'!H42</f>
        <v>#REF!</v>
      </c>
      <c r="I42" s="10" t="e">
        <f>'Table 29&amp;30 - HCT and FTE'!#REF!-'Table 29 - HCT and FTE (old)'!I42</f>
        <v>#REF!</v>
      </c>
      <c r="J42" s="1"/>
    </row>
    <row r="43" spans="1:10" ht="12.75" customHeight="1">
      <c r="A43" s="1" t="s">
        <v>29</v>
      </c>
      <c r="B43" s="10">
        <f>'Table 29&amp;30 - HCT and FTE'!B44-'Table 29 - HCT and FTE (old)'!B43</f>
        <v>-7213</v>
      </c>
      <c r="C43" s="10">
        <f>'Table 29&amp;30 - HCT and FTE'!C44-'Table 29 - HCT and FTE (old)'!C43</f>
        <v>-4292</v>
      </c>
      <c r="D43" s="10">
        <f>'Table 29&amp;30 - HCT and FTE'!D44-'Table 29 - HCT and FTE (old)'!D43</f>
        <v>0</v>
      </c>
      <c r="E43" s="10">
        <f>'Table 29&amp;30 - HCT and FTE'!E44-'Table 29 - HCT and FTE (old)'!E43</f>
        <v>0</v>
      </c>
      <c r="F43" s="10">
        <f>'Table 29&amp;30 - HCT and FTE'!F44-'Table 29 - HCT and FTE (old)'!F43</f>
        <v>0</v>
      </c>
      <c r="G43" s="10">
        <f>'Table 29&amp;30 - HCT and FTE'!G44-'Table 29 - HCT and FTE (old)'!G43</f>
        <v>0</v>
      </c>
      <c r="H43" s="10">
        <f>'Table 29&amp;30 - HCT and FTE'!H44-'Table 29 - HCT and FTE (old)'!H43</f>
        <v>-7213</v>
      </c>
      <c r="I43" s="10">
        <f>'Table 29&amp;30 - HCT and FTE'!I44-'Table 29 - HCT and FTE (old)'!I43</f>
        <v>-4292</v>
      </c>
      <c r="J43" s="1"/>
    </row>
    <row r="44" spans="1:10" ht="12.75" customHeight="1">
      <c r="A44" s="1" t="s">
        <v>30</v>
      </c>
      <c r="B44" s="10">
        <f>'Table 29&amp;30 - HCT and FTE'!B45-'Table 29 - HCT and FTE (old)'!B44</f>
        <v>-8207</v>
      </c>
      <c r="C44" s="10">
        <f>'Table 29&amp;30 - HCT and FTE'!C45-'Table 29 - HCT and FTE (old)'!C44</f>
        <v>-4882</v>
      </c>
      <c r="D44" s="10">
        <f>'Table 29&amp;30 - HCT and FTE'!D45-'Table 29 - HCT and FTE (old)'!D44</f>
        <v>0</v>
      </c>
      <c r="E44" s="10">
        <f>'Table 29&amp;30 - HCT and FTE'!E45-'Table 29 - HCT and FTE (old)'!E44</f>
        <v>0</v>
      </c>
      <c r="F44" s="10">
        <f>'Table 29&amp;30 - HCT and FTE'!F45-'Table 29 - HCT and FTE (old)'!F44</f>
        <v>0</v>
      </c>
      <c r="G44" s="10">
        <f>'Table 29&amp;30 - HCT and FTE'!G45-'Table 29 - HCT and FTE (old)'!G44</f>
        <v>0</v>
      </c>
      <c r="H44" s="10">
        <f>'Table 29&amp;30 - HCT and FTE'!H45-'Table 29 - HCT and FTE (old)'!H44</f>
        <v>-8207</v>
      </c>
      <c r="I44" s="10">
        <f>'Table 29&amp;30 - HCT and FTE'!I45-'Table 29 - HCT and FTE (old)'!I44</f>
        <v>-4882</v>
      </c>
    </row>
    <row r="45" spans="1:10" ht="12.75" customHeight="1">
      <c r="A45" s="1" t="s">
        <v>31</v>
      </c>
      <c r="B45" s="10">
        <f>'Table 29&amp;30 - HCT and FTE'!B46-'Table 29 - HCT and FTE (old)'!B45</f>
        <v>-11188</v>
      </c>
      <c r="C45" s="10">
        <f>'Table 29&amp;30 - HCT and FTE'!C46-'Table 29 - HCT and FTE (old)'!C45</f>
        <v>-7103</v>
      </c>
      <c r="D45" s="10">
        <f>'Table 29&amp;30 - HCT and FTE'!D46-'Table 29 - HCT and FTE (old)'!D45</f>
        <v>0</v>
      </c>
      <c r="E45" s="10">
        <f>'Table 29&amp;30 - HCT and FTE'!E46-'Table 29 - HCT and FTE (old)'!E45</f>
        <v>0</v>
      </c>
      <c r="F45" s="10">
        <f>'Table 29&amp;30 - HCT and FTE'!F46-'Table 29 - HCT and FTE (old)'!F45</f>
        <v>0</v>
      </c>
      <c r="G45" s="10">
        <f>'Table 29&amp;30 - HCT and FTE'!G46-'Table 29 - HCT and FTE (old)'!G45</f>
        <v>0</v>
      </c>
      <c r="H45" s="10">
        <f>'Table 29&amp;30 - HCT and FTE'!H46-'Table 29 - HCT and FTE (old)'!H45</f>
        <v>-11188</v>
      </c>
      <c r="I45" s="10">
        <f>'Table 29&amp;30 - HCT and FTE'!I46-'Table 29 - HCT and FTE (old)'!I45</f>
        <v>-7103</v>
      </c>
    </row>
    <row r="46" spans="1:10" ht="12.75" customHeight="1">
      <c r="A46" s="1" t="s">
        <v>44</v>
      </c>
      <c r="B46" s="10">
        <f>'Table 29&amp;30 - HCT and FTE'!B43-'Table 29 - HCT and FTE (old)'!B46</f>
        <v>-1401</v>
      </c>
      <c r="C46" s="10">
        <f>'Table 29&amp;30 - HCT and FTE'!C43-'Table 29 - HCT and FTE (old)'!C46</f>
        <v>-858</v>
      </c>
      <c r="D46" s="10">
        <f>'Table 29&amp;30 - HCT and FTE'!D43-'Table 29 - HCT and FTE (old)'!D46</f>
        <v>0</v>
      </c>
      <c r="E46" s="10">
        <f>'Table 29&amp;30 - HCT and FTE'!E43-'Table 29 - HCT and FTE (old)'!E46</f>
        <v>0</v>
      </c>
      <c r="F46" s="10">
        <f>'Table 29&amp;30 - HCT and FTE'!F43-'Table 29 - HCT and FTE (old)'!F46</f>
        <v>0</v>
      </c>
      <c r="G46" s="10">
        <f>'Table 29&amp;30 - HCT and FTE'!G43-'Table 29 - HCT and FTE (old)'!G46</f>
        <v>0</v>
      </c>
      <c r="H46" s="10">
        <f>'Table 29&amp;30 - HCT and FTE'!H43-'Table 29 - HCT and FTE (old)'!H46</f>
        <v>-1401</v>
      </c>
      <c r="I46" s="10">
        <f>'Table 29&amp;30 - HCT and FTE'!I43-'Table 29 - HCT and FTE (old)'!I46</f>
        <v>-858</v>
      </c>
    </row>
    <row r="47" spans="1:10" ht="12.75" customHeight="1">
      <c r="A47" s="1" t="s">
        <v>27</v>
      </c>
      <c r="B47" s="10" t="e">
        <f>'Table 29&amp;30 - HCT and FTE'!#REF!-'Table 29 - HCT and FTE (old)'!B47</f>
        <v>#REF!</v>
      </c>
      <c r="C47" s="10" t="e">
        <f>'Table 29&amp;30 - HCT and FTE'!#REF!-'Table 29 - HCT and FTE (old)'!C47</f>
        <v>#REF!</v>
      </c>
      <c r="D47" s="10" t="e">
        <f>'Table 29&amp;30 - HCT and FTE'!#REF!-'Table 29 - HCT and FTE (old)'!D47</f>
        <v>#REF!</v>
      </c>
      <c r="E47" s="10" t="e">
        <f>'Table 29&amp;30 - HCT and FTE'!#REF!-'Table 29 - HCT and FTE (old)'!E47</f>
        <v>#REF!</v>
      </c>
      <c r="F47" s="10" t="e">
        <f>'Table 29&amp;30 - HCT and FTE'!#REF!-'Table 29 - HCT and FTE (old)'!F47</f>
        <v>#REF!</v>
      </c>
      <c r="G47" s="10" t="e">
        <f>'Table 29&amp;30 - HCT and FTE'!#REF!-'Table 29 - HCT and FTE (old)'!G47</f>
        <v>#REF!</v>
      </c>
      <c r="H47" s="10" t="e">
        <f>'Table 29&amp;30 - HCT and FTE'!#REF!-'Table 29 - HCT and FTE (old)'!H47</f>
        <v>#REF!</v>
      </c>
      <c r="I47" s="10" t="e">
        <f>'Table 29&amp;30 - HCT and FTE'!#REF!-'Table 29 - HCT and FTE (old)'!I47</f>
        <v>#REF!</v>
      </c>
    </row>
    <row r="48" spans="1:10" ht="12.75" customHeight="1">
      <c r="A48" s="1" t="s">
        <v>32</v>
      </c>
      <c r="B48" s="10" t="e">
        <f>'Table 29&amp;30 - HCT and FTE'!#REF!-'Table 29 - HCT and FTE (old)'!B48</f>
        <v>#REF!</v>
      </c>
      <c r="C48" s="10">
        <f>'Table 29&amp;30 - HCT and FTE'!C48-'Table 29 - HCT and FTE (old)'!C48</f>
        <v>-2203</v>
      </c>
      <c r="D48" s="10" t="e">
        <f>'Table 29&amp;30 - HCT and FTE'!#REF!-'Table 29 - HCT and FTE (old)'!D48</f>
        <v>#REF!</v>
      </c>
      <c r="E48" s="10">
        <f>'Table 29&amp;30 - HCT and FTE'!E48-'Table 29 - HCT and FTE (old)'!E48</f>
        <v>0</v>
      </c>
      <c r="F48" s="10" t="e">
        <f>'Table 29&amp;30 - HCT and FTE'!#REF!-'Table 29 - HCT and FTE (old)'!F48</f>
        <v>#REF!</v>
      </c>
      <c r="G48" s="10">
        <f>'Table 29&amp;30 - HCT and FTE'!G48-'Table 29 - HCT and FTE (old)'!G48</f>
        <v>0</v>
      </c>
      <c r="H48" s="10" t="e">
        <f>'Table 29&amp;30 - HCT and FTE'!#REF!-'Table 29 - HCT and FTE (old)'!H48</f>
        <v>#REF!</v>
      </c>
      <c r="I48" s="10">
        <f>'Table 29&amp;30 - HCT and FTE'!I48-'Table 29 - HCT and FTE (old)'!I48</f>
        <v>-2203</v>
      </c>
      <c r="J48" s="11"/>
    </row>
    <row r="49" spans="1:10" ht="12.75" customHeight="1">
      <c r="A49" s="1" t="s">
        <v>19</v>
      </c>
      <c r="B49" s="10" t="e">
        <f>'Table 29&amp;30 - HCT and FTE'!B48-'Table 29 - HCT and FTE (old)'!B49</f>
        <v>#VALUE!</v>
      </c>
      <c r="C49" s="10">
        <f>'Table 29&amp;30 - HCT and FTE'!C49-'Table 29 - HCT and FTE (old)'!C49</f>
        <v>-66143</v>
      </c>
      <c r="D49" s="10" t="e">
        <f>'Table 29&amp;30 - HCT and FTE'!D48-'Table 29 - HCT and FTE (old)'!D49</f>
        <v>#VALUE!</v>
      </c>
      <c r="E49" s="10">
        <f>'Table 29&amp;30 - HCT and FTE'!E49-'Table 29 - HCT and FTE (old)'!E49</f>
        <v>0</v>
      </c>
      <c r="F49" s="10" t="e">
        <f>'Table 29&amp;30 - HCT and FTE'!F48-'Table 29 - HCT and FTE (old)'!F49</f>
        <v>#VALUE!</v>
      </c>
      <c r="G49" s="10">
        <f>'Table 29&amp;30 - HCT and FTE'!G49-'Table 29 - HCT and FTE (old)'!G49</f>
        <v>0</v>
      </c>
      <c r="H49" s="10" t="e">
        <f>'Table 29&amp;30 - HCT and FTE'!H48-'Table 29 - HCT and FTE (old)'!H49</f>
        <v>#VALUE!</v>
      </c>
      <c r="I49" s="10">
        <f>'Table 29&amp;30 - HCT and FTE'!I49-'Table 29 - HCT and FTE (old)'!I49</f>
        <v>-66143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 t="e">
        <f>SUM(B24+B49)</f>
        <v>#VALUE!</v>
      </c>
      <c r="C51" s="14">
        <f t="shared" ref="C51:I51" si="0">SUM(C24+C49)</f>
        <v>-161110</v>
      </c>
      <c r="D51" s="14" t="e">
        <f t="shared" si="0"/>
        <v>#VALUE!</v>
      </c>
      <c r="E51" s="14">
        <f t="shared" si="0"/>
        <v>-2917.2665999999999</v>
      </c>
      <c r="F51" s="14" t="e">
        <f t="shared" si="0"/>
        <v>#VALUE!</v>
      </c>
      <c r="G51" s="14">
        <f t="shared" si="0"/>
        <v>-13067</v>
      </c>
      <c r="H51" s="14" t="e">
        <f t="shared" si="0"/>
        <v>#VALUE!</v>
      </c>
      <c r="I51" s="14">
        <f t="shared" si="0"/>
        <v>-177094.2666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>
        <f>'Table 29&amp;30 - HCT and FTE'!B64-'Table 29 - HCT and FTE (old)'!B64</f>
        <v>48</v>
      </c>
      <c r="C64" s="10">
        <f>'Table 29&amp;30 - HCT and FTE'!C64-'Table 29 - HCT and FTE (old)'!C64</f>
        <v>-49</v>
      </c>
      <c r="D64" s="10" t="e">
        <f>'Table 29&amp;30 - HCT and FTE'!D64-'Table 29 - HCT and FTE (old)'!D64</f>
        <v>#VALUE!</v>
      </c>
      <c r="E64" s="10" t="e">
        <f>'Table 29&amp;30 - HCT and FTE'!E64-'Table 29 - HCT and FTE (old)'!E64</f>
        <v>#VALUE!</v>
      </c>
      <c r="F64" s="10">
        <f>'Table 29&amp;30 - HCT and FTE'!F64-'Table 29 - HCT and FTE (old)'!F64</f>
        <v>-711</v>
      </c>
      <c r="G64" s="10">
        <f>'Table 29&amp;30 - HCT and FTE'!G64-'Table 29 - HCT and FTE (old)'!G64</f>
        <v>-371</v>
      </c>
      <c r="H64" s="10">
        <f>'Table 29&amp;30 - HCT and FTE'!H64-'Table 29 - HCT and FTE (old)'!H64</f>
        <v>-663</v>
      </c>
      <c r="I64" s="10">
        <f>'Table 29&amp;30 - HCT and FTE'!I64-'Table 29 - HCT and FTE (old)'!I64</f>
        <v>-420</v>
      </c>
    </row>
    <row r="65" spans="1:9" ht="12.75" customHeight="1">
      <c r="A65" s="1" t="s">
        <v>54</v>
      </c>
      <c r="B65" s="10">
        <f>'Table 29&amp;30 - HCT and FTE'!B66-'Table 29 - HCT and FTE (old)'!B65</f>
        <v>1732</v>
      </c>
      <c r="C65" s="10">
        <f>'Table 29&amp;30 - HCT and FTE'!C66-'Table 29 - HCT and FTE (old)'!C65</f>
        <v>1192</v>
      </c>
      <c r="D65" s="10" t="e">
        <f>'Table 29&amp;30 - HCT and FTE'!D66-'Table 29 - HCT and FTE (old)'!D65</f>
        <v>#VALUE!</v>
      </c>
      <c r="E65" s="10" t="e">
        <f>'Table 29&amp;30 - HCT and FTE'!E66-'Table 29 - HCT and FTE (old)'!E65</f>
        <v>#VALUE!</v>
      </c>
      <c r="F65" s="10">
        <f>'Table 29&amp;30 - HCT and FTE'!F66-'Table 29 - HCT and FTE (old)'!F65</f>
        <v>2204</v>
      </c>
      <c r="G65" s="10">
        <f>'Table 29&amp;30 - HCT and FTE'!G66-'Table 29 - HCT and FTE (old)'!G65</f>
        <v>1188</v>
      </c>
      <c r="H65" s="10">
        <f>'Table 29&amp;30 - HCT and FTE'!H66-'Table 29 - HCT and FTE (old)'!H65</f>
        <v>3936</v>
      </c>
      <c r="I65" s="10">
        <f>'Table 29&amp;30 - HCT and FTE'!I66-'Table 29 - HCT and FTE (old)'!I65</f>
        <v>2380</v>
      </c>
    </row>
    <row r="66" spans="1:9" ht="12.75" customHeight="1">
      <c r="A66" s="1" t="s">
        <v>55</v>
      </c>
      <c r="B66" s="10">
        <f>'Table 29&amp;30 - HCT and FTE'!B67-'Table 29 - HCT and FTE (old)'!B66</f>
        <v>902</v>
      </c>
      <c r="C66" s="10">
        <f>'Table 29&amp;30 - HCT and FTE'!C67-'Table 29 - HCT and FTE (old)'!C66</f>
        <v>864</v>
      </c>
      <c r="D66" s="10" t="e">
        <f>'Table 29&amp;30 - HCT and FTE'!D67-'Table 29 - HCT and FTE (old)'!D66</f>
        <v>#VALUE!</v>
      </c>
      <c r="E66" s="10" t="e">
        <f>'Table 29&amp;30 - HCT and FTE'!E67-'Table 29 - HCT and FTE (old)'!E66</f>
        <v>#VALUE!</v>
      </c>
      <c r="F66" s="10">
        <f>'Table 29&amp;30 - HCT and FTE'!F67-'Table 29 - HCT and FTE (old)'!F66</f>
        <v>1276</v>
      </c>
      <c r="G66" s="10">
        <f>'Table 29&amp;30 - HCT and FTE'!G67-'Table 29 - HCT and FTE (old)'!G66</f>
        <v>609</v>
      </c>
      <c r="H66" s="10">
        <f>'Table 29&amp;30 - HCT and FTE'!H67-'Table 29 - HCT and FTE (old)'!H66</f>
        <v>2178</v>
      </c>
      <c r="I66" s="10">
        <f>'Table 29&amp;30 - HCT and FTE'!I67-'Table 29 - HCT and FTE (old)'!I66</f>
        <v>1473</v>
      </c>
    </row>
    <row r="67" spans="1:9" ht="12.75" customHeight="1">
      <c r="A67" s="1" t="s">
        <v>56</v>
      </c>
      <c r="B67" s="10">
        <f>'Table 29&amp;30 - HCT and FTE'!B68-'Table 29 - HCT and FTE (old)'!B67</f>
        <v>81</v>
      </c>
      <c r="C67" s="10">
        <f>'Table 29&amp;30 - HCT and FTE'!C68-'Table 29 - HCT and FTE (old)'!C67</f>
        <v>-115</v>
      </c>
      <c r="D67" s="10" t="e">
        <f>'Table 29&amp;30 - HCT and FTE'!D68-'Table 29 - HCT and FTE (old)'!D67</f>
        <v>#VALUE!</v>
      </c>
      <c r="E67" s="10" t="e">
        <f>'Table 29&amp;30 - HCT and FTE'!E68-'Table 29 - HCT and FTE (old)'!E67</f>
        <v>#VALUE!</v>
      </c>
      <c r="F67" s="10">
        <f>'Table 29&amp;30 - HCT and FTE'!F68-'Table 29 - HCT and FTE (old)'!F67</f>
        <v>11</v>
      </c>
      <c r="G67" s="10">
        <f>'Table 29&amp;30 - HCT and FTE'!G68-'Table 29 - HCT and FTE (old)'!G67</f>
        <v>9</v>
      </c>
      <c r="H67" s="10">
        <f>'Table 29&amp;30 - HCT and FTE'!H68-'Table 29 - HCT and FTE (old)'!H67</f>
        <v>92</v>
      </c>
      <c r="I67" s="10">
        <f>'Table 29&amp;30 - HCT and FTE'!I68-'Table 29 - HCT and FTE (old)'!I67</f>
        <v>-106</v>
      </c>
    </row>
    <row r="68" spans="1:9" ht="12.75" customHeight="1">
      <c r="A68" s="1" t="s">
        <v>57</v>
      </c>
      <c r="B68" s="10">
        <f>'Table 29&amp;30 - HCT and FTE'!B69-'Table 29 - HCT and FTE (old)'!B68</f>
        <v>-4114</v>
      </c>
      <c r="C68" s="10">
        <f>'Table 29&amp;30 - HCT and FTE'!C69-'Table 29 - HCT and FTE (old)'!C68</f>
        <v>-5473.7333333333318</v>
      </c>
      <c r="D68" s="10" t="e">
        <f>'Table 29&amp;30 - HCT and FTE'!D69-'Table 29 - HCT and FTE (old)'!D68</f>
        <v>#VALUE!</v>
      </c>
      <c r="E68" s="10" t="e">
        <f>'Table 29&amp;30 - HCT and FTE'!E69-'Table 29 - HCT and FTE (old)'!E68</f>
        <v>#VALUE!</v>
      </c>
      <c r="F68" s="10">
        <f>'Table 29&amp;30 - HCT and FTE'!F69-'Table 29 - HCT and FTE (old)'!F68</f>
        <v>-86</v>
      </c>
      <c r="G68" s="10">
        <f>'Table 29&amp;30 - HCT and FTE'!G69-'Table 29 - HCT and FTE (old)'!G68</f>
        <v>-264.66666666666674</v>
      </c>
      <c r="H68" s="10">
        <f>'Table 29&amp;30 - HCT and FTE'!H69-'Table 29 - HCT and FTE (old)'!H68</f>
        <v>-4200</v>
      </c>
      <c r="I68" s="10">
        <f>'Table 29&amp;30 - HCT and FTE'!I69-'Table 29 - HCT and FTE (old)'!I68</f>
        <v>-5738.3999999999978</v>
      </c>
    </row>
    <row r="69" spans="1:9" ht="12.75" customHeight="1">
      <c r="A69" s="1" t="s">
        <v>58</v>
      </c>
      <c r="B69" s="10">
        <f>'Table 29&amp;30 - HCT and FTE'!B70-'Table 29 - HCT and FTE (old)'!B69</f>
        <v>1477</v>
      </c>
      <c r="C69" s="10">
        <f>'Table 29&amp;30 - HCT and FTE'!C70-'Table 29 - HCT and FTE (old)'!C69</f>
        <v>1068</v>
      </c>
      <c r="D69" s="10" t="e">
        <f>'Table 29&amp;30 - HCT and FTE'!D70-'Table 29 - HCT and FTE (old)'!D69</f>
        <v>#VALUE!</v>
      </c>
      <c r="E69" s="10" t="e">
        <f>'Table 29&amp;30 - HCT and FTE'!E70-'Table 29 - HCT and FTE (old)'!E69</f>
        <v>#VALUE!</v>
      </c>
      <c r="F69" s="10">
        <f>'Table 29&amp;30 - HCT and FTE'!F70-'Table 29 - HCT and FTE (old)'!F69</f>
        <v>689</v>
      </c>
      <c r="G69" s="10">
        <f>'Table 29&amp;30 - HCT and FTE'!G70-'Table 29 - HCT and FTE (old)'!G69</f>
        <v>565</v>
      </c>
      <c r="H69" s="10">
        <f>'Table 29&amp;30 - HCT and FTE'!H70-'Table 29 - HCT and FTE (old)'!H69</f>
        <v>2166</v>
      </c>
      <c r="I69" s="10">
        <f>'Table 29&amp;30 - HCT and FTE'!I70-'Table 29 - HCT and FTE (old)'!I69</f>
        <v>1633</v>
      </c>
    </row>
    <row r="70" spans="1:9" ht="12.75" customHeight="1">
      <c r="A70" s="1" t="s">
        <v>59</v>
      </c>
      <c r="B70" s="10">
        <f>'Table 29&amp;30 - HCT and FTE'!B71-'Table 29 - HCT and FTE (old)'!B70</f>
        <v>7597</v>
      </c>
      <c r="C70" s="10">
        <f>'Table 29&amp;30 - HCT and FTE'!C71-'Table 29 - HCT and FTE (old)'!C70</f>
        <v>5143</v>
      </c>
      <c r="D70" s="10">
        <f>'Table 29&amp;30 - HCT and FTE'!D71-'Table 29 - HCT and FTE (old)'!D70</f>
        <v>1430</v>
      </c>
      <c r="E70" s="10">
        <f>'Table 29&amp;30 - HCT and FTE'!E71-'Table 29 - HCT and FTE (old)'!E70</f>
        <v>776</v>
      </c>
      <c r="F70" s="10">
        <f>'Table 29&amp;30 - HCT and FTE'!F71-'Table 29 - HCT and FTE (old)'!F70</f>
        <v>2825</v>
      </c>
      <c r="G70" s="10">
        <f>'Table 29&amp;30 - HCT and FTE'!G71-'Table 29 - HCT and FTE (old)'!G70</f>
        <v>1771</v>
      </c>
      <c r="H70" s="10">
        <f>'Table 29&amp;30 - HCT and FTE'!H71-'Table 29 - HCT and FTE (old)'!H70</f>
        <v>11852</v>
      </c>
      <c r="I70" s="10">
        <f>'Table 29&amp;30 - HCT and FTE'!I71-'Table 29 - HCT and FTE (old)'!I70</f>
        <v>7690</v>
      </c>
    </row>
    <row r="71" spans="1:9" ht="12.75" customHeight="1">
      <c r="A71" s="1" t="s">
        <v>60</v>
      </c>
      <c r="B71" s="10">
        <f>'Table 29&amp;30 - HCT and FTE'!B72-'Table 29 - HCT and FTE (old)'!B71</f>
        <v>1223</v>
      </c>
      <c r="C71" s="10">
        <f>'Table 29&amp;30 - HCT and FTE'!C72-'Table 29 - HCT and FTE (old)'!C71</f>
        <v>709</v>
      </c>
      <c r="D71" s="10" t="e">
        <f>'Table 29&amp;30 - HCT and FTE'!D72-'Table 29 - HCT and FTE (old)'!D71</f>
        <v>#VALUE!</v>
      </c>
      <c r="E71" s="10" t="e">
        <f>'Table 29&amp;30 - HCT and FTE'!E72-'Table 29 - HCT and FTE (old)'!E71</f>
        <v>#VALUE!</v>
      </c>
      <c r="F71" s="10">
        <f>'Table 29&amp;30 - HCT and FTE'!F72-'Table 29 - HCT and FTE (old)'!F71</f>
        <v>573</v>
      </c>
      <c r="G71" s="10">
        <f>'Table 29&amp;30 - HCT and FTE'!G72-'Table 29 - HCT and FTE (old)'!G71</f>
        <v>512</v>
      </c>
      <c r="H71" s="10">
        <f>'Table 29&amp;30 - HCT and FTE'!H72-'Table 29 - HCT and FTE (old)'!H71</f>
        <v>1796</v>
      </c>
      <c r="I71" s="10">
        <f>'Table 29&amp;30 - HCT and FTE'!I72-'Table 29 - HCT and FTE (old)'!I71</f>
        <v>1221</v>
      </c>
    </row>
    <row r="72" spans="1:9" ht="12.75" customHeight="1">
      <c r="A72" s="1" t="s">
        <v>61</v>
      </c>
      <c r="B72" s="10">
        <f>'Table 29&amp;30 - HCT and FTE'!B73-'Table 29 - HCT and FTE (old)'!B72</f>
        <v>-1311</v>
      </c>
      <c r="C72" s="10">
        <f>'Table 29&amp;30 - HCT and FTE'!C73-'Table 29 - HCT and FTE (old)'!C72</f>
        <v>-1013</v>
      </c>
      <c r="D72" s="10" t="e">
        <f>'Table 29&amp;30 - HCT and FTE'!D73-'Table 29 - HCT and FTE (old)'!D72</f>
        <v>#VALUE!</v>
      </c>
      <c r="E72" s="10" t="e">
        <f>'Table 29&amp;30 - HCT and FTE'!E73-'Table 29 - HCT and FTE (old)'!E72</f>
        <v>#VALUE!</v>
      </c>
      <c r="F72" s="10">
        <f>'Table 29&amp;30 - HCT and FTE'!F73-'Table 29 - HCT and FTE (old)'!F72</f>
        <v>-719</v>
      </c>
      <c r="G72" s="10">
        <f>'Table 29&amp;30 - HCT and FTE'!G73-'Table 29 - HCT and FTE (old)'!G72</f>
        <v>-468</v>
      </c>
      <c r="H72" s="10">
        <f>'Table 29&amp;30 - HCT and FTE'!H73-'Table 29 - HCT and FTE (old)'!H72</f>
        <v>-2030</v>
      </c>
      <c r="I72" s="10">
        <f>'Table 29&amp;30 - HCT and FTE'!I73-'Table 29 - HCT and FTE (old)'!I72</f>
        <v>-1481</v>
      </c>
    </row>
    <row r="73" spans="1:9" ht="12.75" customHeight="1">
      <c r="A73" s="1" t="s">
        <v>62</v>
      </c>
      <c r="B73" s="10">
        <f>'Table 29&amp;30 - HCT and FTE'!B74-'Table 29 - HCT and FTE (old)'!B73</f>
        <v>6314</v>
      </c>
      <c r="C73" s="10">
        <f>'Table 29&amp;30 - HCT and FTE'!C74-'Table 29 - HCT and FTE (old)'!C73</f>
        <v>6331</v>
      </c>
      <c r="D73" s="10">
        <f>'Table 29&amp;30 - HCT and FTE'!D74-'Table 29 - HCT and FTE (old)'!D73</f>
        <v>1529</v>
      </c>
      <c r="E73" s="10">
        <f>'Table 29&amp;30 - HCT and FTE'!E74-'Table 29 - HCT and FTE (old)'!E73</f>
        <v>1706</v>
      </c>
      <c r="F73" s="10">
        <f>'Table 29&amp;30 - HCT and FTE'!F74-'Table 29 - HCT and FTE (old)'!F73</f>
        <v>5147</v>
      </c>
      <c r="G73" s="10">
        <f>'Table 29&amp;30 - HCT and FTE'!G74-'Table 29 - HCT and FTE (old)'!G73</f>
        <v>4006</v>
      </c>
      <c r="H73" s="10">
        <f>'Table 29&amp;30 - HCT and FTE'!H74-'Table 29 - HCT and FTE (old)'!H73</f>
        <v>12990</v>
      </c>
      <c r="I73" s="10">
        <f>'Table 29&amp;30 - HCT and FTE'!I74-'Table 29 - HCT and FTE (old)'!I73</f>
        <v>12043</v>
      </c>
    </row>
    <row r="74" spans="1:9" ht="12.75" customHeight="1">
      <c r="A74" s="1" t="s">
        <v>63</v>
      </c>
      <c r="B74" s="10">
        <f>'Table 29&amp;30 - HCT and FTE'!B75-'Table 29 - HCT and FTE (old)'!B74</f>
        <v>-3260</v>
      </c>
      <c r="C74" s="10">
        <f>'Table 29&amp;30 - HCT and FTE'!C75-'Table 29 - HCT and FTE (old)'!C74</f>
        <v>-3355</v>
      </c>
      <c r="D74" s="10" t="e">
        <f>'Table 29&amp;30 - HCT and FTE'!D75-'Table 29 - HCT and FTE (old)'!D74</f>
        <v>#VALUE!</v>
      </c>
      <c r="E74" s="10" t="e">
        <f>'Table 29&amp;30 - HCT and FTE'!E75-'Table 29 - HCT and FTE (old)'!E74</f>
        <v>#VALUE!</v>
      </c>
      <c r="F74" s="10">
        <f>'Table 29&amp;30 - HCT and FTE'!F75-'Table 29 - HCT and FTE (old)'!F74</f>
        <v>10852</v>
      </c>
      <c r="G74" s="10">
        <f>'Table 29&amp;30 - HCT and FTE'!G75-'Table 29 - HCT and FTE (old)'!G74</f>
        <v>5022</v>
      </c>
      <c r="H74" s="10">
        <f>'Table 29&amp;30 - HCT and FTE'!H75-'Table 29 - HCT and FTE (old)'!H74</f>
        <v>7592</v>
      </c>
      <c r="I74" s="10">
        <f>'Table 29&amp;30 - HCT and FTE'!I75-'Table 29 - HCT and FTE (old)'!I74</f>
        <v>1667</v>
      </c>
    </row>
    <row r="75" spans="1:9" ht="12.75" customHeight="1">
      <c r="A75" s="1" t="s">
        <v>64</v>
      </c>
      <c r="B75" s="10">
        <f>'Table 29&amp;30 - HCT and FTE'!B76-'Table 29 - HCT and FTE (old)'!B75</f>
        <v>-1895</v>
      </c>
      <c r="C75" s="10">
        <f>'Table 29&amp;30 - HCT and FTE'!C76-'Table 29 - HCT and FTE (old)'!C75</f>
        <v>-1201</v>
      </c>
      <c r="D75" s="10" t="e">
        <f>'Table 29&amp;30 - HCT and FTE'!D76-'Table 29 - HCT and FTE (old)'!D75</f>
        <v>#VALUE!</v>
      </c>
      <c r="E75" s="10" t="e">
        <f>'Table 29&amp;30 - HCT and FTE'!E76-'Table 29 - HCT and FTE (old)'!E75</f>
        <v>#VALUE!</v>
      </c>
      <c r="F75" s="10" t="e">
        <f>'Table 29&amp;30 - HCT and FTE'!F76-'Table 29 - HCT and FTE (old)'!F75</f>
        <v>#VALUE!</v>
      </c>
      <c r="G75" s="10" t="e">
        <f>'Table 29&amp;30 - HCT and FTE'!G76-'Table 29 - HCT and FTE (old)'!G75</f>
        <v>#VALUE!</v>
      </c>
      <c r="H75" s="10">
        <f>'Table 29&amp;30 - HCT and FTE'!H76-'Table 29 - HCT and FTE (old)'!H75</f>
        <v>-2495</v>
      </c>
      <c r="I75" s="10">
        <f>'Table 29&amp;30 - HCT and FTE'!I76-'Table 29 - HCT and FTE (old)'!I75</f>
        <v>-1537</v>
      </c>
    </row>
    <row r="76" spans="1:9" ht="12.75" customHeight="1">
      <c r="A76" s="1" t="s">
        <v>65</v>
      </c>
      <c r="B76" s="10">
        <f>'Table 29&amp;30 - HCT and FTE'!B77-'Table 29 - HCT and FTE (old)'!B76</f>
        <v>-2333</v>
      </c>
      <c r="C76" s="10">
        <f>'Table 29&amp;30 - HCT and FTE'!C77-'Table 29 - HCT and FTE (old)'!C76</f>
        <v>-995</v>
      </c>
      <c r="D76" s="10" t="e">
        <f>'Table 29&amp;30 - HCT and FTE'!D77-'Table 29 - HCT and FTE (old)'!D76</f>
        <v>#VALUE!</v>
      </c>
      <c r="E76" s="10" t="e">
        <f>'Table 29&amp;30 - HCT and FTE'!E77-'Table 29 - HCT and FTE (old)'!E76</f>
        <v>#VALUE!</v>
      </c>
      <c r="F76" s="10" t="e">
        <f>'Table 29&amp;30 - HCT and FTE'!F77-'Table 29 - HCT and FTE (old)'!F76</f>
        <v>#VALUE!</v>
      </c>
      <c r="G76" s="10" t="e">
        <f>'Table 29&amp;30 - HCT and FTE'!G77-'Table 29 - HCT and FTE (old)'!G76</f>
        <v>#VALUE!</v>
      </c>
      <c r="H76" s="10">
        <f>'Table 29&amp;30 - HCT and FTE'!H77-'Table 29 - HCT and FTE (old)'!H76</f>
        <v>-3722</v>
      </c>
      <c r="I76" s="10">
        <f>'Table 29&amp;30 - HCT and FTE'!I77-'Table 29 - HCT and FTE (old)'!I76</f>
        <v>-1712</v>
      </c>
    </row>
    <row r="77" spans="1:9" ht="12.75" customHeight="1">
      <c r="A77" s="1" t="s">
        <v>66</v>
      </c>
      <c r="B77" s="10">
        <f>'Table 29&amp;30 - HCT and FTE'!B78-'Table 29 - HCT and FTE (old)'!B77</f>
        <v>-787</v>
      </c>
      <c r="C77" s="10">
        <f>'Table 29&amp;30 - HCT and FTE'!C78-'Table 29 - HCT and FTE (old)'!C77</f>
        <v>-688</v>
      </c>
      <c r="D77" s="10" t="e">
        <f>'Table 29&amp;30 - HCT and FTE'!D78-'Table 29 - HCT and FTE (old)'!D77</f>
        <v>#VALUE!</v>
      </c>
      <c r="E77" s="10" t="e">
        <f>'Table 29&amp;30 - HCT and FTE'!E78-'Table 29 - HCT and FTE (old)'!E77</f>
        <v>#VALUE!</v>
      </c>
      <c r="F77" s="10">
        <f>'Table 29&amp;30 - HCT and FTE'!F78-'Table 29 - HCT and FTE (old)'!F77</f>
        <v>1140</v>
      </c>
      <c r="G77" s="10">
        <f>'Table 29&amp;30 - HCT and FTE'!G78-'Table 29 - HCT and FTE (old)'!G77</f>
        <v>598</v>
      </c>
      <c r="H77" s="10">
        <f>'Table 29&amp;30 - HCT and FTE'!H78-'Table 29 - HCT and FTE (old)'!H77</f>
        <v>353</v>
      </c>
      <c r="I77" s="10">
        <f>'Table 29&amp;30 - HCT and FTE'!I78-'Table 29 - HCT and FTE (old)'!I77</f>
        <v>-90</v>
      </c>
    </row>
    <row r="78" spans="1:9" ht="12.75" customHeight="1">
      <c r="A78" s="1" t="s">
        <v>67</v>
      </c>
      <c r="B78" s="10">
        <f>'Table 29&amp;30 - HCT and FTE'!B79-'Table 29 - HCT and FTE (old)'!B78</f>
        <v>81580</v>
      </c>
      <c r="C78" s="10">
        <f>'Table 29&amp;30 - HCT and FTE'!C79-'Table 29 - HCT and FTE (old)'!C78</f>
        <v>60284</v>
      </c>
      <c r="D78" s="10">
        <f>'Table 29&amp;30 - HCT and FTE'!D79-'Table 29 - HCT and FTE (old)'!D78</f>
        <v>2959</v>
      </c>
      <c r="E78" s="10">
        <f>'Table 29&amp;30 - HCT and FTE'!E79-'Table 29 - HCT and FTE (old)'!E78</f>
        <v>2482</v>
      </c>
      <c r="F78" s="10">
        <f>'Table 29&amp;30 - HCT and FTE'!F79-'Table 29 - HCT and FTE (old)'!F78</f>
        <v>36293</v>
      </c>
      <c r="G78" s="10">
        <f>'Table 29&amp;30 - HCT and FTE'!G79-'Table 29 - HCT and FTE (old)'!G78</f>
        <v>21498</v>
      </c>
      <c r="H78" s="10">
        <f>'Table 29&amp;30 - HCT and FTE'!H79-'Table 29 - HCT and FTE (old)'!H78</f>
        <v>120832</v>
      </c>
      <c r="I78" s="10">
        <f>'Table 29&amp;30 - HCT and FTE'!I79-'Table 29 - HCT and FTE (old)'!I78</f>
        <v>84264</v>
      </c>
    </row>
    <row r="79" spans="1:9" ht="12.75" customHeight="1">
      <c r="A79" s="1" t="s">
        <v>68</v>
      </c>
      <c r="B79" s="10">
        <f>'Table 29&amp;30 - HCT and FTE'!B80-'Table 29 - HCT and FTE (old)'!B79</f>
        <v>-2120</v>
      </c>
      <c r="C79" s="10">
        <f>'Table 29&amp;30 - HCT and FTE'!C80-'Table 29 - HCT and FTE (old)'!C79</f>
        <v>-1664</v>
      </c>
      <c r="D79" s="10">
        <f>'Table 29&amp;30 - HCT and FTE'!D80-'Table 29 - HCT and FTE (old)'!D79</f>
        <v>0</v>
      </c>
      <c r="E79" s="10">
        <f>'Table 29&amp;30 - HCT and FTE'!E80-'Table 29 - HCT and FTE (old)'!E79</f>
        <v>0</v>
      </c>
      <c r="F79" s="10">
        <f>'Table 29&amp;30 - HCT and FTE'!F80-'Table 29 - HCT and FTE (old)'!F79</f>
        <v>-909</v>
      </c>
      <c r="G79" s="10">
        <f>'Table 29&amp;30 - HCT and FTE'!G80-'Table 29 - HCT and FTE (old)'!G79</f>
        <v>-752</v>
      </c>
      <c r="H79" s="10">
        <f>'Table 29&amp;30 - HCT and FTE'!H80-'Table 29 - HCT and FTE (old)'!H79</f>
        <v>-3029</v>
      </c>
      <c r="I79" s="10">
        <f>'Table 29&amp;30 - HCT and FTE'!I80-'Table 29 - HCT and FTE (old)'!I79</f>
        <v>-2416</v>
      </c>
    </row>
    <row r="80" spans="1:9" ht="12.75" customHeight="1">
      <c r="A80" s="1" t="s">
        <v>69</v>
      </c>
      <c r="B80" s="10">
        <f>'Table 29&amp;30 - HCT and FTE'!B81-'Table 29 - HCT and FTE (old)'!B80</f>
        <v>-11159</v>
      </c>
      <c r="C80" s="10">
        <f>'Table 29&amp;30 - HCT and FTE'!C81-'Table 29 - HCT and FTE (old)'!C80</f>
        <v>-8064</v>
      </c>
      <c r="D80" s="10">
        <f>'Table 29&amp;30 - HCT and FTE'!D81-'Table 29 - HCT and FTE (old)'!D80</f>
        <v>-1687</v>
      </c>
      <c r="E80" s="10">
        <f>'Table 29&amp;30 - HCT and FTE'!E81-'Table 29 - HCT and FTE (old)'!E80</f>
        <v>-2636</v>
      </c>
      <c r="F80" s="10">
        <f>'Table 29&amp;30 - HCT and FTE'!F81-'Table 29 - HCT and FTE (old)'!F80</f>
        <v>-3471</v>
      </c>
      <c r="G80" s="10">
        <f>'Table 29&amp;30 - HCT and FTE'!G81-'Table 29 - HCT and FTE (old)'!G80</f>
        <v>-1902</v>
      </c>
      <c r="H80" s="10">
        <f>'Table 29&amp;30 - HCT and FTE'!H81-'Table 29 - HCT and FTE (old)'!H80</f>
        <v>-16317</v>
      </c>
      <c r="I80" s="10">
        <f>'Table 29&amp;30 - HCT and FTE'!I81-'Table 29 - HCT and FTE (old)'!I80</f>
        <v>-12602</v>
      </c>
    </row>
    <row r="81" spans="1:229" ht="12.75" customHeight="1">
      <c r="A81" s="1" t="s">
        <v>70</v>
      </c>
      <c r="B81" s="10">
        <f>'Table 29&amp;30 - HCT and FTE'!B82-'Table 29 - HCT and FTE (old)'!B81</f>
        <v>-2140</v>
      </c>
      <c r="C81" s="10">
        <f>'Table 29&amp;30 - HCT and FTE'!C82-'Table 29 - HCT and FTE (old)'!C81</f>
        <v>-2006</v>
      </c>
      <c r="D81" s="10" t="e">
        <f>'Table 29&amp;30 - HCT and FTE'!D82-'Table 29 - HCT and FTE (old)'!D81</f>
        <v>#VALUE!</v>
      </c>
      <c r="E81" s="10" t="e">
        <f>'Table 29&amp;30 - HCT and FTE'!E82-'Table 29 - HCT and FTE (old)'!E81</f>
        <v>#VALUE!</v>
      </c>
      <c r="F81" s="10" t="e">
        <f>'Table 29&amp;30 - HCT and FTE'!F82-'Table 29 - HCT and FTE (old)'!F81</f>
        <v>#VALUE!</v>
      </c>
      <c r="G81" s="10" t="e">
        <f>'Table 29&amp;30 - HCT and FTE'!G82-'Table 29 - HCT and FTE (old)'!G81</f>
        <v>#VALUE!</v>
      </c>
      <c r="H81" s="10">
        <f>'Table 29&amp;30 - HCT and FTE'!H82-'Table 29 - HCT and FTE (old)'!H81</f>
        <v>-2928</v>
      </c>
      <c r="I81" s="10">
        <f>'Table 29&amp;30 - HCT and FTE'!I82-'Table 29 - HCT and FTE (old)'!I81</f>
        <v>-2500</v>
      </c>
    </row>
    <row r="82" spans="1:229" ht="12.75" customHeight="1">
      <c r="A82" s="1" t="s">
        <v>71</v>
      </c>
      <c r="B82" s="10">
        <f>'Table 29&amp;30 - HCT and FTE'!B83-'Table 29 - HCT and FTE (old)'!B82</f>
        <v>-91</v>
      </c>
      <c r="C82" s="10">
        <f>'Table 29&amp;30 - HCT and FTE'!C83-'Table 29 - HCT and FTE (old)'!C82</f>
        <v>-444</v>
      </c>
      <c r="D82" s="10">
        <f>'Table 29&amp;30 - HCT and FTE'!D83-'Table 29 - HCT and FTE (old)'!D82</f>
        <v>0</v>
      </c>
      <c r="E82" s="10">
        <f>'Table 29&amp;30 - HCT and FTE'!E83-'Table 29 - HCT and FTE (old)'!E82</f>
        <v>0</v>
      </c>
      <c r="F82" s="10">
        <f>'Table 29&amp;30 - HCT and FTE'!F83-'Table 29 - HCT and FTE (old)'!F82</f>
        <v>-280</v>
      </c>
      <c r="G82" s="10">
        <f>'Table 29&amp;30 - HCT and FTE'!G83-'Table 29 - HCT and FTE (old)'!G82</f>
        <v>-161</v>
      </c>
      <c r="H82" s="10">
        <f>'Table 29&amp;30 - HCT and FTE'!H83-'Table 29 - HCT and FTE (old)'!H82</f>
        <v>-371</v>
      </c>
      <c r="I82" s="10">
        <f>'Table 29&amp;30 - HCT and FTE'!I83-'Table 29 - HCT and FTE (old)'!I82</f>
        <v>-605</v>
      </c>
    </row>
    <row r="83" spans="1:229" ht="12.75" customHeight="1">
      <c r="A83" s="1" t="s">
        <v>72</v>
      </c>
      <c r="B83" s="10">
        <f>'Table 29&amp;30 - HCT and FTE'!B85-'Table 29 - HCT and FTE (old)'!B83</f>
        <v>87320</v>
      </c>
      <c r="C83" s="10">
        <f>'Table 29&amp;30 - HCT and FTE'!C85-'Table 29 - HCT and FTE (old)'!C83</f>
        <v>58618</v>
      </c>
      <c r="D83" s="10">
        <f>'Table 29&amp;30 - HCT and FTE'!D85-'Table 29 - HCT and FTE (old)'!D83</f>
        <v>1638</v>
      </c>
      <c r="E83" s="10">
        <f>'Table 29&amp;30 - HCT and FTE'!E85-'Table 29 - HCT and FTE (old)'!E83</f>
        <v>1015.4000000000001</v>
      </c>
      <c r="F83" s="10">
        <f>'Table 29&amp;30 - HCT and FTE'!F85-'Table 29 - HCT and FTE (old)'!F83</f>
        <v>31934</v>
      </c>
      <c r="G83" s="10">
        <f>'Table 29&amp;30 - HCT and FTE'!G85-'Table 29 - HCT and FTE (old)'!G83</f>
        <v>17677</v>
      </c>
      <c r="H83" s="10">
        <f>'Table 29&amp;30 - HCT and FTE'!H85-'Table 29 - HCT and FTE (old)'!H83</f>
        <v>120892</v>
      </c>
      <c r="I83" s="10">
        <f>'Table 29&amp;30 - HCT and FTE'!I85-'Table 29 - HCT and FTE (old)'!I83</f>
        <v>77310.399999999994</v>
      </c>
    </row>
    <row r="84" spans="1:229" ht="12.75" customHeight="1">
      <c r="A84" s="1" t="s">
        <v>73</v>
      </c>
      <c r="B84" s="10">
        <f>'Table 29&amp;30 - HCT and FTE'!B86-'Table 29 - HCT and FTE (old)'!B84</f>
        <v>-3911</v>
      </c>
      <c r="C84" s="10">
        <f>'Table 29&amp;30 - HCT and FTE'!C86-'Table 29 - HCT and FTE (old)'!C84</f>
        <v>-3202</v>
      </c>
      <c r="D84" s="10">
        <f>'Table 29&amp;30 - HCT and FTE'!D86-'Table 29 - HCT and FTE (old)'!D84</f>
        <v>0</v>
      </c>
      <c r="E84" s="10">
        <f>'Table 29&amp;30 - HCT and FTE'!E86-'Table 29 - HCT and FTE (old)'!E84</f>
        <v>0</v>
      </c>
      <c r="F84" s="10">
        <f>'Table 29&amp;30 - HCT and FTE'!F86-'Table 29 - HCT and FTE (old)'!F84</f>
        <v>-15461</v>
      </c>
      <c r="G84" s="10">
        <f>'Table 29&amp;30 - HCT and FTE'!G86-'Table 29 - HCT and FTE (old)'!G84</f>
        <v>-8090</v>
      </c>
      <c r="H84" s="10">
        <f>'Table 29&amp;30 - HCT and FTE'!H86-'Table 29 - HCT and FTE (old)'!H84</f>
        <v>-19372</v>
      </c>
      <c r="I84" s="10">
        <f>'Table 29&amp;30 - HCT and FTE'!I86-'Table 29 - HCT and FTE (old)'!I84</f>
        <v>-11292</v>
      </c>
    </row>
    <row r="85" spans="1:229" ht="12.75" customHeight="1">
      <c r="A85" s="1" t="s">
        <v>74</v>
      </c>
      <c r="B85" s="10">
        <f>'Table 29&amp;30 - HCT and FTE'!B87-'Table 29 - HCT and FTE (old)'!B85</f>
        <v>320907</v>
      </c>
      <c r="C85" s="10">
        <f>'Table 29&amp;30 - HCT and FTE'!C87-'Table 29 - HCT and FTE (old)'!C85</f>
        <v>232795</v>
      </c>
      <c r="D85" s="10">
        <f>'Table 29&amp;30 - HCT and FTE'!D87-'Table 29 - HCT and FTE (old)'!D85</f>
        <v>6322</v>
      </c>
      <c r="E85" s="10">
        <f>'Table 29&amp;30 - HCT and FTE'!E87-'Table 29 - HCT and FTE (old)'!E85</f>
        <v>5793</v>
      </c>
      <c r="F85" s="10">
        <f>'Table 29&amp;30 - HCT and FTE'!F87-'Table 29 - HCT and FTE (old)'!F85</f>
        <v>60882</v>
      </c>
      <c r="G85" s="10">
        <f>'Table 29&amp;30 - HCT and FTE'!G87-'Table 29 - HCT and FTE (old)'!G85</f>
        <v>35436</v>
      </c>
      <c r="H85" s="10">
        <f>'Table 29&amp;30 - HCT and FTE'!H87-'Table 29 - HCT and FTE (old)'!H85</f>
        <v>388111</v>
      </c>
      <c r="I85" s="10">
        <f>'Table 29&amp;30 - HCT and FTE'!I87-'Table 29 - HCT and FTE (old)'!I85</f>
        <v>274024</v>
      </c>
    </row>
    <row r="86" spans="1:229" ht="12.75" customHeight="1">
      <c r="A86" s="1" t="s">
        <v>75</v>
      </c>
      <c r="B86" s="10" t="e">
        <f>'Table 29&amp;30 - HCT and FTE'!#REF!-'Table 29 - HCT and FTE (old)'!B86</f>
        <v>#REF!</v>
      </c>
      <c r="C86" s="10" t="e">
        <f>'Table 29&amp;30 - HCT and FTE'!#REF!-'Table 29 - HCT and FTE (old)'!C86</f>
        <v>#REF!</v>
      </c>
      <c r="D86" s="10" t="e">
        <f>'Table 29&amp;30 - HCT and FTE'!#REF!-'Table 29 - HCT and FTE (old)'!D86</f>
        <v>#REF!</v>
      </c>
      <c r="E86" s="10" t="e">
        <f>'Table 29&amp;30 - HCT and FTE'!#REF!-'Table 29 - HCT and FTE (old)'!E86</f>
        <v>#REF!</v>
      </c>
      <c r="F86" s="10" t="e">
        <f>'Table 29&amp;30 - HCT and FTE'!#REF!-'Table 29 - HCT and FTE (old)'!F86</f>
        <v>#REF!</v>
      </c>
      <c r="G86" s="10" t="e">
        <f>'Table 29&amp;30 - HCT and FTE'!#REF!-'Table 29 - HCT and FTE (old)'!G86</f>
        <v>#REF!</v>
      </c>
      <c r="H86" s="10" t="e">
        <f>'Table 29&amp;30 - HCT and FTE'!#REF!-'Table 29 - HCT and FTE (old)'!H86</f>
        <v>#REF!</v>
      </c>
      <c r="I86" s="10" t="e">
        <f>'Table 29&amp;30 - HCT and FTE'!#REF!-'Table 29 - HCT and FTE (old)'!I86</f>
        <v>#REF!</v>
      </c>
    </row>
    <row r="87" spans="1:229" ht="12.75" customHeight="1">
      <c r="A87" s="1" t="s">
        <v>76</v>
      </c>
      <c r="B87" s="10">
        <f>'Table 29&amp;30 - HCT and FTE'!B88-'Table 29 - HCT and FTE (old)'!B87</f>
        <v>-1096</v>
      </c>
      <c r="C87" s="10">
        <f>'Table 29&amp;30 - HCT and FTE'!C88-'Table 29 - HCT and FTE (old)'!C87</f>
        <v>-980</v>
      </c>
      <c r="D87" s="10">
        <f>'Table 29&amp;30 - HCT and FTE'!D88-'Table 29 - HCT and FTE (old)'!D87</f>
        <v>0</v>
      </c>
      <c r="E87" s="10">
        <f>'Table 29&amp;30 - HCT and FTE'!E88-'Table 29 - HCT and FTE (old)'!E87</f>
        <v>0</v>
      </c>
      <c r="F87" s="10">
        <f>'Table 29&amp;30 - HCT and FTE'!F88-'Table 29 - HCT and FTE (old)'!F87</f>
        <v>-1359</v>
      </c>
      <c r="G87" s="10">
        <f>'Table 29&amp;30 - HCT and FTE'!G88-'Table 29 - HCT and FTE (old)'!G87</f>
        <v>-819</v>
      </c>
      <c r="H87" s="10">
        <f>'Table 29&amp;30 - HCT and FTE'!H88-'Table 29 - HCT and FTE (old)'!H87</f>
        <v>-2455</v>
      </c>
      <c r="I87" s="10">
        <f>'Table 29&amp;30 - HCT and FTE'!I88-'Table 29 - HCT and FTE (old)'!I87</f>
        <v>-1799</v>
      </c>
    </row>
    <row r="88" spans="1:229" ht="12.75" customHeight="1">
      <c r="A88" s="1" t="s">
        <v>19</v>
      </c>
      <c r="B88" s="10" t="e">
        <f>'Table 29&amp;30 - HCT and FTE'!#REF!-'Table 29 - HCT and FTE (old)'!B88</f>
        <v>#REF!</v>
      </c>
      <c r="C88" s="10" t="e">
        <f>'Table 29&amp;30 - HCT and FTE'!#REF!-'Table 29 - HCT and FTE (old)'!C88</f>
        <v>#REF!</v>
      </c>
      <c r="D88" s="10" t="e">
        <f>'Table 29&amp;30 - HCT and FTE'!#REF!-'Table 29 - HCT and FTE (old)'!D88</f>
        <v>#REF!</v>
      </c>
      <c r="E88" s="10" t="e">
        <f>'Table 29&amp;30 - HCT and FTE'!#REF!-'Table 29 - HCT and FTE (old)'!E88</f>
        <v>#REF!</v>
      </c>
      <c r="F88" s="10" t="e">
        <f>'Table 29&amp;30 - HCT and FTE'!#REF!-'Table 29 - HCT and FTE (old)'!F88</f>
        <v>#REF!</v>
      </c>
      <c r="G88" s="10" t="e">
        <f>'Table 29&amp;30 - HCT and FTE'!#REF!-'Table 29 - HCT and FTE (old)'!G88</f>
        <v>#REF!</v>
      </c>
      <c r="H88" s="10" t="e">
        <f>'Table 29&amp;30 - HCT and FTE'!#REF!-'Table 29 - HCT and FTE (old)'!H88</f>
        <v>#REF!</v>
      </c>
      <c r="I88" s="10" t="e">
        <f>'Table 29&amp;30 - HCT and FTE'!#REF!-'Table 29 - HCT and FTE (old)'!I88</f>
        <v>#REF!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 t="e">
        <f>'Table 29&amp;30 - HCT and FTE'!#REF!-'Table 29 - HCT and FTE (old)'!B92</f>
        <v>#REF!</v>
      </c>
      <c r="C92" s="10" t="e">
        <f>'Table 29&amp;30 - HCT and FTE'!#REF!-'Table 29 - HCT and FTE (old)'!C92</f>
        <v>#REF!</v>
      </c>
      <c r="D92" s="10" t="e">
        <f>'Table 29&amp;30 - HCT and FTE'!#REF!-'Table 29 - HCT and FTE (old)'!D92</f>
        <v>#REF!</v>
      </c>
      <c r="E92" s="10" t="e">
        <f>'Table 29&amp;30 - HCT and FTE'!#REF!-'Table 29 - HCT and FTE (old)'!E92</f>
        <v>#REF!</v>
      </c>
      <c r="F92" s="10" t="e">
        <f>'Table 29&amp;30 - HCT and FTE'!#REF!-'Table 29 - HCT and FTE (old)'!F92</f>
        <v>#REF!</v>
      </c>
      <c r="G92" s="10" t="e">
        <f>'Table 29&amp;30 - HCT and FTE'!#REF!-'Table 29 - HCT and FTE (old)'!G92</f>
        <v>#REF!</v>
      </c>
      <c r="H92" s="10" t="e">
        <f>'Table 29&amp;30 - HCT and FTE'!#REF!-'Table 29 - HCT and FTE (old)'!H92</f>
        <v>#REF!</v>
      </c>
      <c r="I92" s="10" t="e">
        <f>'Table 29&amp;30 - HCT and FTE'!#REF!-'Table 29 - HCT and FTE (old)'!I92</f>
        <v>#REF!</v>
      </c>
    </row>
    <row r="93" spans="1:229" ht="12.75" customHeight="1">
      <c r="A93" s="1" t="s">
        <v>79</v>
      </c>
      <c r="B93" s="10" t="e">
        <f>'Table 29&amp;30 - HCT and FTE'!#REF!-'Table 29 - HCT and FTE (old)'!B93</f>
        <v>#REF!</v>
      </c>
      <c r="C93" s="10" t="e">
        <f>'Table 29&amp;30 - HCT and FTE'!#REF!-'Table 29 - HCT and FTE (old)'!C93</f>
        <v>#REF!</v>
      </c>
      <c r="D93" s="10" t="e">
        <f>'Table 29&amp;30 - HCT and FTE'!#REF!-'Table 29 - HCT and FTE (old)'!D93</f>
        <v>#REF!</v>
      </c>
      <c r="E93" s="10" t="e">
        <f>'Table 29&amp;30 - HCT and FTE'!#REF!-'Table 29 - HCT and FTE (old)'!E93</f>
        <v>#REF!</v>
      </c>
      <c r="F93" s="10" t="e">
        <f>'Table 29&amp;30 - HCT and FTE'!#REF!-'Table 29 - HCT and FTE (old)'!F93</f>
        <v>#REF!</v>
      </c>
      <c r="G93" s="10" t="e">
        <f>'Table 29&amp;30 - HCT and FTE'!#REF!-'Table 29 - HCT and FTE (old)'!G93</f>
        <v>#REF!</v>
      </c>
      <c r="H93" s="10" t="e">
        <f>'Table 29&amp;30 - HCT and FTE'!#REF!-'Table 29 - HCT and FTE (old)'!H93</f>
        <v>#REF!</v>
      </c>
      <c r="I93" s="10" t="e">
        <f>'Table 29&amp;30 - HCT and FTE'!#REF!-'Table 29 - HCT and FTE (old)'!I93</f>
        <v>#REF!</v>
      </c>
    </row>
    <row r="94" spans="1:229" ht="12.75" customHeight="1">
      <c r="A94" s="1" t="s">
        <v>19</v>
      </c>
      <c r="B94" s="10" t="e">
        <f>'Table 29&amp;30 - HCT and FTE'!#REF!-'Table 29 - HCT and FTE (old)'!B94</f>
        <v>#REF!</v>
      </c>
      <c r="C94" s="10" t="e">
        <f>'Table 29&amp;30 - HCT and FTE'!#REF!-'Table 29 - HCT and FTE (old)'!C94</f>
        <v>#REF!</v>
      </c>
      <c r="D94" s="10" t="e">
        <f>'Table 29&amp;30 - HCT and FTE'!#REF!-'Table 29 - HCT and FTE (old)'!D94</f>
        <v>#REF!</v>
      </c>
      <c r="E94" s="10" t="e">
        <f>'Table 29&amp;30 - HCT and FTE'!#REF!-'Table 29 - HCT and FTE (old)'!E94</f>
        <v>#REF!</v>
      </c>
      <c r="F94" s="10" t="e">
        <f>'Table 29&amp;30 - HCT and FTE'!#REF!-'Table 29 - HCT and FTE (old)'!F94</f>
        <v>#REF!</v>
      </c>
      <c r="G94" s="10" t="e">
        <f>'Table 29&amp;30 - HCT and FTE'!#REF!-'Table 29 - HCT and FTE (old)'!G94</f>
        <v>#REF!</v>
      </c>
      <c r="H94" s="10" t="e">
        <f>'Table 29&amp;30 - HCT and FTE'!#REF!-'Table 29 - HCT and FTE (old)'!H94</f>
        <v>#REF!</v>
      </c>
      <c r="I94" s="10" t="e">
        <f>'Table 29&amp;30 - HCT and FTE'!#REF!-'Table 29 - HCT and FTE (old)'!I94</f>
        <v>#REF!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 t="e">
        <f>SUM(B88+B94)</f>
        <v>#REF!</v>
      </c>
      <c r="C96" s="10" t="e">
        <f t="shared" ref="C96:I96" si="1">SUM(C88+C94)</f>
        <v>#REF!</v>
      </c>
      <c r="D96" s="10" t="e">
        <f t="shared" si="1"/>
        <v>#REF!</v>
      </c>
      <c r="E96" s="10" t="e">
        <f t="shared" si="1"/>
        <v>#REF!</v>
      </c>
      <c r="F96" s="10" t="e">
        <f t="shared" si="1"/>
        <v>#REF!</v>
      </c>
      <c r="G96" s="10" t="e">
        <f t="shared" si="1"/>
        <v>#REF!</v>
      </c>
      <c r="H96" s="10" t="e">
        <f t="shared" si="1"/>
        <v>#REF!</v>
      </c>
      <c r="I96" s="10" t="e">
        <f t="shared" si="1"/>
        <v>#REF!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 t="e">
        <f t="shared" ref="B98:I98" si="2">SUM(B96,B51)</f>
        <v>#REF!</v>
      </c>
      <c r="C98" s="10" t="e">
        <f t="shared" si="2"/>
        <v>#REF!</v>
      </c>
      <c r="D98" s="10" t="e">
        <f t="shared" si="2"/>
        <v>#REF!</v>
      </c>
      <c r="E98" s="10" t="e">
        <f t="shared" si="2"/>
        <v>#REF!</v>
      </c>
      <c r="F98" s="10" t="e">
        <f t="shared" si="2"/>
        <v>#REF!</v>
      </c>
      <c r="G98" s="10" t="e">
        <f t="shared" si="2"/>
        <v>#REF!</v>
      </c>
      <c r="H98" s="10" t="e">
        <f t="shared" si="2"/>
        <v>#REF!</v>
      </c>
      <c r="I98" s="10" t="e">
        <f t="shared" si="2"/>
        <v>#REF!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29&amp;30 - HCT and FTE</vt:lpstr>
      <vt:lpstr>Table 29 - HCT and FTE (old)</vt:lpstr>
      <vt:lpstr>Table 29 - HCT and FTE Diff</vt:lpstr>
      <vt:lpstr>'Table 29 - HCT and FTE (old)'!Print_Area</vt:lpstr>
      <vt:lpstr>'Table 29 - HCT and FTE Diff'!Print_Area</vt:lpstr>
      <vt:lpstr>'Table 29&amp;30 - HCT and FTE'!Print_Area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dc:description>pdf</dc:description>
  <cp:lastModifiedBy>kintzj1</cp:lastModifiedBy>
  <cp:lastPrinted>2010-09-01T15:06:07Z</cp:lastPrinted>
  <dcterms:created xsi:type="dcterms:W3CDTF">2003-06-16T21:41:48Z</dcterms:created>
  <dcterms:modified xsi:type="dcterms:W3CDTF">2015-04-10T19:03:09Z</dcterms:modified>
</cp:coreProperties>
</file>