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-255" windowWidth="19155" windowHeight="12330"/>
  </bookViews>
  <sheets>
    <sheet name="table002_1213" sheetId="1" r:id="rId1"/>
    <sheet name="table003_1213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1" i="2"/>
  <c r="J31"/>
  <c r="I31"/>
  <c r="H31"/>
  <c r="G31"/>
  <c r="F31"/>
  <c r="E31"/>
  <c r="D31"/>
  <c r="S16"/>
  <c r="R16"/>
  <c r="Q16"/>
  <c r="P16"/>
  <c r="O16"/>
  <c r="N16"/>
  <c r="M16"/>
  <c r="L16"/>
  <c r="R31"/>
  <c r="Q31"/>
  <c r="P31"/>
  <c r="O31"/>
  <c r="N31"/>
  <c r="M31"/>
  <c r="L31"/>
  <c r="S30"/>
  <c r="S29"/>
  <c r="S28"/>
  <c r="S27"/>
  <c r="S26"/>
  <c r="S25"/>
  <c r="S24"/>
  <c r="S23"/>
  <c r="S22"/>
  <c r="S21"/>
  <c r="S20"/>
  <c r="S19"/>
  <c r="S18"/>
  <c r="S17"/>
  <c r="S15"/>
  <c r="S14"/>
  <c r="S13"/>
  <c r="S12"/>
  <c r="S11"/>
  <c r="S10"/>
  <c r="S9"/>
  <c r="S8"/>
  <c r="S7"/>
  <c r="K19" i="1"/>
  <c r="O19" s="1"/>
  <c r="K18"/>
  <c r="R18" s="1"/>
  <c r="K17"/>
  <c r="Q17" s="1"/>
  <c r="K16"/>
  <c r="P16" s="1"/>
  <c r="K15"/>
  <c r="O15" s="1"/>
  <c r="K14"/>
  <c r="R14" s="1"/>
  <c r="K13"/>
  <c r="Q13" s="1"/>
  <c r="K12"/>
  <c r="P12" s="1"/>
  <c r="K11"/>
  <c r="R11" s="1"/>
  <c r="K10"/>
  <c r="O10" s="1"/>
  <c r="K9"/>
  <c r="Q9" s="1"/>
  <c r="K8"/>
  <c r="P8" s="1"/>
  <c r="K7"/>
  <c r="J20"/>
  <c r="I20"/>
  <c r="I33" i="2" s="1"/>
  <c r="H20" i="1"/>
  <c r="G20"/>
  <c r="G33" i="2" s="1"/>
  <c r="F20" i="1"/>
  <c r="E20"/>
  <c r="E33" i="2" s="1"/>
  <c r="D20" i="1"/>
  <c r="S31" i="2" l="1"/>
  <c r="N8" i="1"/>
  <c r="O12"/>
  <c r="O11"/>
  <c r="K20"/>
  <c r="K33" i="2" s="1"/>
  <c r="O33" s="1"/>
  <c r="L11" i="1"/>
  <c r="R16"/>
  <c r="O8"/>
  <c r="R12"/>
  <c r="D33" i="2"/>
  <c r="H33"/>
  <c r="N20" i="1"/>
  <c r="M8"/>
  <c r="R8"/>
  <c r="N12"/>
  <c r="O16"/>
  <c r="Q8"/>
  <c r="P11"/>
  <c r="N16"/>
  <c r="F33" i="2"/>
  <c r="J33"/>
  <c r="P7" i="1"/>
  <c r="P9"/>
  <c r="N10"/>
  <c r="R10"/>
  <c r="L13"/>
  <c r="P13"/>
  <c r="M14"/>
  <c r="Q14"/>
  <c r="N15"/>
  <c r="R15"/>
  <c r="L17"/>
  <c r="P17"/>
  <c r="M18"/>
  <c r="Q18"/>
  <c r="N19"/>
  <c r="R19"/>
  <c r="O9"/>
  <c r="Q10"/>
  <c r="O13"/>
  <c r="L14"/>
  <c r="M15"/>
  <c r="Q15"/>
  <c r="O17"/>
  <c r="L18"/>
  <c r="P18"/>
  <c r="M19"/>
  <c r="Q19"/>
  <c r="O7"/>
  <c r="L10"/>
  <c r="M10"/>
  <c r="P14"/>
  <c r="N7"/>
  <c r="R7"/>
  <c r="L9"/>
  <c r="N9"/>
  <c r="R9"/>
  <c r="P10"/>
  <c r="N11"/>
  <c r="M12"/>
  <c r="Q12"/>
  <c r="N13"/>
  <c r="R13"/>
  <c r="O14"/>
  <c r="L15"/>
  <c r="P15"/>
  <c r="M16"/>
  <c r="Q16"/>
  <c r="N17"/>
  <c r="R17"/>
  <c r="O18"/>
  <c r="L19"/>
  <c r="P19"/>
  <c r="Q7"/>
  <c r="M9"/>
  <c r="M11"/>
  <c r="M13"/>
  <c r="N14"/>
  <c r="L16"/>
  <c r="M17"/>
  <c r="N18"/>
  <c r="S7" l="1"/>
  <c r="S12"/>
  <c r="N33" i="2"/>
  <c r="R20" i="1"/>
  <c r="O20"/>
  <c r="Q33" i="2"/>
  <c r="R33"/>
  <c r="M20" i="1"/>
  <c r="S8"/>
  <c r="L33" i="2"/>
  <c r="M33"/>
  <c r="L20" i="1"/>
  <c r="Q20"/>
  <c r="P33" i="2"/>
  <c r="P20" i="1"/>
  <c r="S11"/>
  <c r="S19"/>
  <c r="S15"/>
  <c r="S20"/>
  <c r="S17"/>
  <c r="S18"/>
  <c r="S14"/>
  <c r="S10"/>
  <c r="S13"/>
  <c r="S16"/>
  <c r="S9"/>
  <c r="S33" i="2" l="1"/>
</calcChain>
</file>

<file path=xl/sharedStrings.xml><?xml version="1.0" encoding="utf-8"?>
<sst xmlns="http://schemas.openxmlformats.org/spreadsheetml/2006/main" count="98" uniqueCount="62">
  <si>
    <t>TABLE 2</t>
  </si>
  <si>
    <t>HARRIS-STOWE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</si>
  <si>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</si>
  <si>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</si>
  <si>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</si>
  <si>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</si>
  <si>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</si>
  <si>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</si>
  <si>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</si>
  <si>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</si>
  <si>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</si>
  <si>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</si>
  <si>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</si>
  <si>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</si>
  <si>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>*Percentages may not equal 100% due to rounding.</t>
  </si>
  <si>
    <t>SOURCE:  Enhanced Missouri Student Achievement Study</t>
  </si>
  <si>
    <t>TABLE 3</t>
  </si>
  <si>
    <t>COLLEGE OF THE OZARKS</t>
  </si>
  <si>
    <t>SOURCE:  DHE06, Ability Descriptors</t>
  </si>
  <si>
    <t>-</t>
  </si>
  <si>
    <t>33-36</t>
  </si>
  <si>
    <t>24-27</t>
  </si>
  <si>
    <t>19-23</t>
  </si>
  <si>
    <t>17-18</t>
  </si>
  <si>
    <t>1-16</t>
  </si>
  <si>
    <t>2011 ACT SCORE</t>
  </si>
  <si>
    <t>AVERAGE ACT SCORE</t>
  </si>
  <si>
    <t>NUMBER OF ACT-TESTED FRESHMAN BY SCORE</t>
  </si>
  <si>
    <t>DISTRIBUTION OF ACT-TESTED FRESHMAN</t>
  </si>
  <si>
    <t xml:space="preserve"> 28-32</t>
  </si>
  <si>
    <t xml:space="preserve"> NA/UNK</t>
  </si>
  <si>
    <t>ACT Total</t>
  </si>
  <si>
    <t>Total</t>
  </si>
  <si>
    <t>AVILA UNIVERSITY</t>
  </si>
  <si>
    <t>CENTRAL METHODIST UNIVERSITY-CLAS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</si>
  <si>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</si>
  <si>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</si>
  <si>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</si>
  <si>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</si>
  <si>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</si>
  <si>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</si>
  <si>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</si>
  <si>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</si>
  <si>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</si>
  <si>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</si>
  <si>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</si>
  <si>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</si>
  <si>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</si>
  <si>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</si>
  <si>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</si>
  <si>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</si>
  <si>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 IN ST LOUIS</t>
  </si>
  <si>
    <t>WEBSTER UNIVERSITY</t>
  </si>
  <si>
    <t>WESTMINSTER COLLEGE</t>
  </si>
  <si>
    <t>WILLIAM JEWELL COLLEGE</t>
  </si>
  <si>
    <t>WILLIAM WOODS UNIVERSITY</t>
  </si>
  <si>
    <t>MISSOURI GRAND TOTAL</t>
  </si>
  <si>
    <t>PUBLIC TOTAL</t>
  </si>
  <si>
    <t>PRIVATE TOTAL</t>
  </si>
  <si>
    <t xml:space="preserve">NUMBER AND PERCENT DISTRIBUTION OF ACT-TESTED FIRST-TIME DEGREE-SEEKING UNDERGRADUATES ENROLLED IN PUBLIC BACCALAUREATE AND HIGHER DEGREE-GRANTING INSTITUTIONS </t>
  </si>
  <si>
    <t>BY ENHANCED RAW SCORE INTERVALS, FALL 2012</t>
  </si>
  <si>
    <t>NUMBER AND PERCENT DISTRIBUTION OF ACT-TESTED FIRST-TIME DEGREE-SEEKING UNDERGRADUATES ENROLLED IN PRIVATE BACCALAUREATE AND HIGHER DEGREE-GRANTING  INSTITUTIONS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</si>
</sst>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Alignment="1"/>
    <xf numFmtId="3" fontId="2" fillId="0" borderId="0" xfId="0" applyNumberFormat="1" applyFont="1" applyFill="1" applyAlignment="1"/>
    <xf numFmtId="165" fontId="2" fillId="0" borderId="0" xfId="0" applyNumberFormat="1" applyFont="1" applyFill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right" indent="1"/>
    </xf>
    <xf numFmtId="0" fontId="2" fillId="0" borderId="3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indent="1"/>
    </xf>
    <xf numFmtId="0" fontId="0" fillId="0" borderId="6" xfId="0" applyBorder="1"/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wrapText="1"/>
    </xf>
    <xf numFmtId="3" fontId="3" fillId="0" borderId="0" xfId="0" quotePrefix="1" applyNumberFormat="1" applyFont="1" applyFill="1" applyBorder="1" applyAlignment="1">
      <alignment horizontal="center" wrapText="1"/>
    </xf>
    <xf numFmtId="3" fontId="3" fillId="0" borderId="10" xfId="0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10" xfId="0" quotePrefix="1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3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0" fontId="0" fillId="0" borderId="14" xfId="0" applyBorder="1"/>
    <xf numFmtId="0" fontId="3" fillId="0" borderId="15" xfId="0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/>
    </xf>
    <xf numFmtId="9" fontId="2" fillId="0" borderId="17" xfId="0" applyNumberFormat="1" applyFont="1" applyFill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165" fontId="4" fillId="0" borderId="17" xfId="0" applyNumberFormat="1" applyFont="1" applyBorder="1" applyAlignment="1">
      <alignment horizontal="center" wrapText="1"/>
    </xf>
    <xf numFmtId="165" fontId="3" fillId="0" borderId="0" xfId="0" quotePrefix="1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Normal="100" zoomScaleSheetLayoutView="100" workbookViewId="0"/>
  </sheetViews>
  <sheetFormatPr defaultRowHeight="15"/>
  <cols>
    <col min="1" max="1" width="33.42578125" style="2" bestFit="1" customWidth="1"/>
    <col min="2" max="2" width="9.140625" style="2" customWidth="1"/>
    <col min="3" max="3" width="9.140625" style="2"/>
    <col min="4" max="10" width="7.5703125" style="2" customWidth="1"/>
    <col min="11" max="11" width="8.42578125" style="2" bestFit="1" customWidth="1"/>
    <col min="12" max="19" width="7.5703125" style="2" customWidth="1"/>
    <col min="20" max="16384" width="9.140625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 t="s">
        <v>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8" customHeight="1" thickTop="1">
      <c r="A5" s="31"/>
      <c r="B5" s="77" t="s">
        <v>25</v>
      </c>
      <c r="C5" s="79" t="s">
        <v>26</v>
      </c>
      <c r="D5" s="75" t="s">
        <v>27</v>
      </c>
      <c r="E5" s="75"/>
      <c r="F5" s="75"/>
      <c r="G5" s="75"/>
      <c r="H5" s="75"/>
      <c r="I5" s="75"/>
      <c r="J5" s="75"/>
      <c r="K5" s="19"/>
      <c r="L5" s="76" t="s">
        <v>28</v>
      </c>
      <c r="M5" s="75"/>
      <c r="N5" s="75"/>
      <c r="O5" s="75"/>
      <c r="P5" s="75"/>
      <c r="Q5" s="75"/>
      <c r="R5" s="75"/>
      <c r="S5" s="65"/>
    </row>
    <row r="6" spans="1:19" ht="18" customHeight="1">
      <c r="A6" s="32"/>
      <c r="B6" s="78"/>
      <c r="C6" s="80"/>
      <c r="D6" s="20" t="s">
        <v>20</v>
      </c>
      <c r="E6" s="20" t="s">
        <v>29</v>
      </c>
      <c r="F6" s="20" t="s">
        <v>21</v>
      </c>
      <c r="G6" s="20" t="s">
        <v>22</v>
      </c>
      <c r="H6" s="20" t="s">
        <v>23</v>
      </c>
      <c r="I6" s="20" t="s">
        <v>24</v>
      </c>
      <c r="J6" s="21" t="s">
        <v>30</v>
      </c>
      <c r="K6" s="22" t="s">
        <v>31</v>
      </c>
      <c r="L6" s="20" t="s">
        <v>20</v>
      </c>
      <c r="M6" s="20" t="s">
        <v>29</v>
      </c>
      <c r="N6" s="20" t="s">
        <v>21</v>
      </c>
      <c r="O6" s="20" t="s">
        <v>22</v>
      </c>
      <c r="P6" s="20" t="s">
        <v>23</v>
      </c>
      <c r="Q6" s="20" t="s">
        <v>24</v>
      </c>
      <c r="R6" s="21" t="s">
        <v>30</v>
      </c>
      <c r="S6" s="66" t="s">
        <v>32</v>
      </c>
    </row>
    <row r="7" spans="1:19">
      <c r="A7" s="4" t="s">
        <v>1</v>
      </c>
      <c r="B7" s="37">
        <v>16.79</v>
      </c>
      <c r="C7" s="34">
        <v>15.54</v>
      </c>
      <c r="D7" s="54" t="s">
        <v>19</v>
      </c>
      <c r="E7" s="54" t="s">
        <v>19</v>
      </c>
      <c r="F7" s="54">
        <v>1</v>
      </c>
      <c r="G7" s="54">
        <v>7</v>
      </c>
      <c r="H7" s="54">
        <v>9</v>
      </c>
      <c r="I7" s="54">
        <v>40</v>
      </c>
      <c r="J7" s="54">
        <v>263</v>
      </c>
      <c r="K7" s="61">
        <f>SUM(D7:J7)</f>
        <v>320</v>
      </c>
      <c r="L7" s="55">
        <v>0</v>
      </c>
      <c r="M7" s="55">
        <v>0</v>
      </c>
      <c r="N7" s="55">
        <f>F7/$K$7</f>
        <v>3.1250000000000002E-3</v>
      </c>
      <c r="O7" s="55">
        <f t="shared" ref="O7:R7" si="0">G7/$K$7</f>
        <v>2.1874999999999999E-2</v>
      </c>
      <c r="P7" s="55">
        <f t="shared" si="0"/>
        <v>2.8125000000000001E-2</v>
      </c>
      <c r="Q7" s="55">
        <f t="shared" si="0"/>
        <v>0.125</v>
      </c>
      <c r="R7" s="55">
        <f t="shared" si="0"/>
        <v>0.82187500000000002</v>
      </c>
      <c r="S7" s="67">
        <f>SUM(L7:R7)</f>
        <v>1</v>
      </c>
    </row>
    <row r="8" spans="1:19">
      <c r="A8" s="4" t="s">
        <v>2</v>
      </c>
      <c r="B8" s="37">
        <v>16.73</v>
      </c>
      <c r="C8" s="34">
        <v>17.59</v>
      </c>
      <c r="D8" s="54" t="s">
        <v>19</v>
      </c>
      <c r="E8" s="54">
        <v>4</v>
      </c>
      <c r="F8" s="54">
        <v>27</v>
      </c>
      <c r="G8" s="54">
        <v>121</v>
      </c>
      <c r="H8" s="54">
        <v>88</v>
      </c>
      <c r="I8" s="54">
        <v>186</v>
      </c>
      <c r="J8" s="54">
        <v>24</v>
      </c>
      <c r="K8" s="61">
        <f t="shared" ref="K8:K19" si="1">SUM(D8:J8)</f>
        <v>450</v>
      </c>
      <c r="L8" s="55">
        <v>0</v>
      </c>
      <c r="M8" s="55">
        <f>E8/$K$8</f>
        <v>8.8888888888888889E-3</v>
      </c>
      <c r="N8" s="55">
        <f t="shared" ref="N8:R8" si="2">F8/$K$8</f>
        <v>0.06</v>
      </c>
      <c r="O8" s="55">
        <f t="shared" si="2"/>
        <v>0.2688888888888889</v>
      </c>
      <c r="P8" s="55">
        <f t="shared" si="2"/>
        <v>0.19555555555555557</v>
      </c>
      <c r="Q8" s="55">
        <f t="shared" si="2"/>
        <v>0.41333333333333333</v>
      </c>
      <c r="R8" s="55">
        <f t="shared" si="2"/>
        <v>5.3333333333333337E-2</v>
      </c>
      <c r="S8" s="67">
        <f t="shared" ref="S8:S20" si="3">SUM(L8:R8)</f>
        <v>1</v>
      </c>
    </row>
    <row r="9" spans="1:19">
      <c r="A9" s="4" t="s">
        <v>3</v>
      </c>
      <c r="B9" s="37">
        <v>21.16</v>
      </c>
      <c r="C9" s="34">
        <v>21.28</v>
      </c>
      <c r="D9" s="54">
        <v>2</v>
      </c>
      <c r="E9" s="54">
        <v>60</v>
      </c>
      <c r="F9" s="54">
        <v>127</v>
      </c>
      <c r="G9" s="54">
        <v>327</v>
      </c>
      <c r="H9" s="54">
        <v>105</v>
      </c>
      <c r="I9" s="54">
        <v>86</v>
      </c>
      <c r="J9" s="54">
        <v>95</v>
      </c>
      <c r="K9" s="61">
        <f t="shared" si="1"/>
        <v>802</v>
      </c>
      <c r="L9" s="55">
        <f>D9/$K$9</f>
        <v>2.4937655860349127E-3</v>
      </c>
      <c r="M9" s="55">
        <f t="shared" ref="M9:R9" si="4">E9/$K$9</f>
        <v>7.4812967581047385E-2</v>
      </c>
      <c r="N9" s="55">
        <f t="shared" si="4"/>
        <v>0.15835411471321695</v>
      </c>
      <c r="O9" s="55">
        <f t="shared" si="4"/>
        <v>0.4077306733167082</v>
      </c>
      <c r="P9" s="55">
        <f t="shared" si="4"/>
        <v>0.13092269326683292</v>
      </c>
      <c r="Q9" s="55">
        <f t="shared" si="4"/>
        <v>0.10723192019950124</v>
      </c>
      <c r="R9" s="55">
        <f t="shared" si="4"/>
        <v>0.11845386533665836</v>
      </c>
      <c r="S9" s="67">
        <f t="shared" si="3"/>
        <v>0.99999999999999989</v>
      </c>
    </row>
    <row r="10" spans="1:19">
      <c r="A10" s="4" t="s">
        <v>4</v>
      </c>
      <c r="B10" s="37">
        <v>24.06</v>
      </c>
      <c r="C10" s="34">
        <v>23.89</v>
      </c>
      <c r="D10" s="54">
        <v>25</v>
      </c>
      <c r="E10" s="54">
        <v>411</v>
      </c>
      <c r="F10" s="54">
        <v>756</v>
      </c>
      <c r="G10" s="54">
        <v>1081</v>
      </c>
      <c r="H10" s="54">
        <v>77</v>
      </c>
      <c r="I10" s="54">
        <v>34</v>
      </c>
      <c r="J10" s="54">
        <v>107</v>
      </c>
      <c r="K10" s="61">
        <f t="shared" si="1"/>
        <v>2491</v>
      </c>
      <c r="L10" s="55">
        <f>D10/$K10</f>
        <v>1.0036130068245684E-2</v>
      </c>
      <c r="M10" s="55">
        <f t="shared" ref="M10:R20" si="5">E10/$K10</f>
        <v>0.16499397832195906</v>
      </c>
      <c r="N10" s="55">
        <f t="shared" si="5"/>
        <v>0.30349257326374951</v>
      </c>
      <c r="O10" s="55">
        <f t="shared" si="5"/>
        <v>0.43396226415094341</v>
      </c>
      <c r="P10" s="55">
        <f t="shared" si="5"/>
        <v>3.0911280610196708E-2</v>
      </c>
      <c r="Q10" s="55">
        <f t="shared" si="5"/>
        <v>1.3649136892814131E-2</v>
      </c>
      <c r="R10" s="55">
        <f t="shared" si="5"/>
        <v>4.2954636692091527E-2</v>
      </c>
      <c r="S10" s="67">
        <f t="shared" si="3"/>
        <v>1</v>
      </c>
    </row>
    <row r="11" spans="1:19">
      <c r="A11" s="4" t="s">
        <v>5</v>
      </c>
      <c r="B11" s="37">
        <v>27.83</v>
      </c>
      <c r="C11" s="34">
        <v>27.91</v>
      </c>
      <c r="D11" s="54">
        <v>87</v>
      </c>
      <c r="E11" s="54">
        <v>520</v>
      </c>
      <c r="F11" s="54">
        <v>375</v>
      </c>
      <c r="G11" s="54">
        <v>103</v>
      </c>
      <c r="H11" s="54">
        <v>3</v>
      </c>
      <c r="I11" s="54" t="s">
        <v>19</v>
      </c>
      <c r="J11" s="54">
        <v>36</v>
      </c>
      <c r="K11" s="61">
        <f t="shared" si="1"/>
        <v>1124</v>
      </c>
      <c r="L11" s="55">
        <f>D11/$K11</f>
        <v>7.7402135231316727E-2</v>
      </c>
      <c r="M11" s="55">
        <f t="shared" si="5"/>
        <v>0.46263345195729538</v>
      </c>
      <c r="N11" s="55">
        <f t="shared" si="5"/>
        <v>0.33362989323843417</v>
      </c>
      <c r="O11" s="55">
        <f t="shared" si="5"/>
        <v>9.163701067615658E-2</v>
      </c>
      <c r="P11" s="55">
        <f t="shared" si="5"/>
        <v>2.6690391459074734E-3</v>
      </c>
      <c r="Q11" s="55">
        <v>0</v>
      </c>
      <c r="R11" s="55">
        <f t="shared" si="5"/>
        <v>3.2028469750889681E-2</v>
      </c>
      <c r="S11" s="67">
        <f t="shared" si="3"/>
        <v>1</v>
      </c>
    </row>
    <row r="12" spans="1:19">
      <c r="A12" s="4" t="s">
        <v>6</v>
      </c>
      <c r="B12" s="37">
        <v>20.190000000000001</v>
      </c>
      <c r="C12" s="34">
        <v>20.28</v>
      </c>
      <c r="D12" s="54" t="s">
        <v>19</v>
      </c>
      <c r="E12" s="54">
        <v>56</v>
      </c>
      <c r="F12" s="54">
        <v>151</v>
      </c>
      <c r="G12" s="54">
        <v>400</v>
      </c>
      <c r="H12" s="54">
        <v>209</v>
      </c>
      <c r="I12" s="54">
        <v>157</v>
      </c>
      <c r="J12" s="54">
        <v>101</v>
      </c>
      <c r="K12" s="61">
        <f t="shared" si="1"/>
        <v>1074</v>
      </c>
      <c r="L12" s="55">
        <v>0</v>
      </c>
      <c r="M12" s="55">
        <f t="shared" si="5"/>
        <v>5.2141527001862198E-2</v>
      </c>
      <c r="N12" s="55">
        <f t="shared" si="5"/>
        <v>0.14059590316573556</v>
      </c>
      <c r="O12" s="55">
        <f t="shared" si="5"/>
        <v>0.37243947858472998</v>
      </c>
      <c r="P12" s="55">
        <f t="shared" si="5"/>
        <v>0.1945996275605214</v>
      </c>
      <c r="Q12" s="55">
        <f t="shared" si="5"/>
        <v>0.14618249534450653</v>
      </c>
      <c r="R12" s="55">
        <f t="shared" si="5"/>
        <v>9.4040968342644318E-2</v>
      </c>
      <c r="S12" s="67">
        <f t="shared" si="3"/>
        <v>1</v>
      </c>
    </row>
    <row r="13" spans="1:19">
      <c r="A13" s="4" t="s">
        <v>7</v>
      </c>
      <c r="B13" s="37">
        <v>22.31</v>
      </c>
      <c r="C13" s="34">
        <v>22.44</v>
      </c>
      <c r="D13" s="54">
        <v>3</v>
      </c>
      <c r="E13" s="54">
        <v>128</v>
      </c>
      <c r="F13" s="54">
        <v>360</v>
      </c>
      <c r="G13" s="54">
        <v>650</v>
      </c>
      <c r="H13" s="54">
        <v>139</v>
      </c>
      <c r="I13" s="54">
        <v>39</v>
      </c>
      <c r="J13" s="54">
        <v>40</v>
      </c>
      <c r="K13" s="61">
        <f t="shared" si="1"/>
        <v>1359</v>
      </c>
      <c r="L13" s="55">
        <f t="shared" ref="L13:L20" si="6">D13/$K13</f>
        <v>2.2075055187637969E-3</v>
      </c>
      <c r="M13" s="55">
        <f t="shared" si="5"/>
        <v>9.4186902133922001E-2</v>
      </c>
      <c r="N13" s="55">
        <f t="shared" si="5"/>
        <v>0.26490066225165565</v>
      </c>
      <c r="O13" s="55">
        <f t="shared" si="5"/>
        <v>0.47829286239882268</v>
      </c>
      <c r="P13" s="55">
        <f t="shared" si="5"/>
        <v>0.10228108903605593</v>
      </c>
      <c r="Q13" s="55">
        <f t="shared" si="5"/>
        <v>2.8697571743929361E-2</v>
      </c>
      <c r="R13" s="55">
        <f t="shared" si="5"/>
        <v>2.9433406916850625E-2</v>
      </c>
      <c r="S13" s="67">
        <f t="shared" si="3"/>
        <v>1</v>
      </c>
    </row>
    <row r="14" spans="1:19">
      <c r="A14" s="4" t="s">
        <v>8</v>
      </c>
      <c r="B14" s="37">
        <v>22.8</v>
      </c>
      <c r="C14" s="34">
        <v>22.61</v>
      </c>
      <c r="D14" s="54">
        <v>7</v>
      </c>
      <c r="E14" s="54">
        <v>176</v>
      </c>
      <c r="F14" s="54">
        <v>455</v>
      </c>
      <c r="G14" s="54">
        <v>835</v>
      </c>
      <c r="H14" s="54">
        <v>165</v>
      </c>
      <c r="I14" s="54">
        <v>43</v>
      </c>
      <c r="J14" s="54">
        <v>207</v>
      </c>
      <c r="K14" s="61">
        <f t="shared" si="1"/>
        <v>1888</v>
      </c>
      <c r="L14" s="55">
        <f t="shared" si="6"/>
        <v>3.7076271186440679E-3</v>
      </c>
      <c r="M14" s="55">
        <f t="shared" si="5"/>
        <v>9.3220338983050849E-2</v>
      </c>
      <c r="N14" s="55">
        <f t="shared" si="5"/>
        <v>0.2409957627118644</v>
      </c>
      <c r="O14" s="55">
        <f t="shared" si="5"/>
        <v>0.44226694915254239</v>
      </c>
      <c r="P14" s="55">
        <f t="shared" si="5"/>
        <v>8.7394067796610173E-2</v>
      </c>
      <c r="Q14" s="55">
        <f t="shared" si="5"/>
        <v>2.2775423728813558E-2</v>
      </c>
      <c r="R14" s="55">
        <f t="shared" si="5"/>
        <v>0.10963983050847458</v>
      </c>
      <c r="S14" s="67">
        <f t="shared" si="3"/>
        <v>1</v>
      </c>
    </row>
    <row r="15" spans="1:19">
      <c r="A15" s="4" t="s">
        <v>9</v>
      </c>
      <c r="B15" s="37">
        <v>27.11</v>
      </c>
      <c r="C15" s="34">
        <v>26.9</v>
      </c>
      <c r="D15" s="54">
        <v>66</v>
      </c>
      <c r="E15" s="54">
        <v>453</v>
      </c>
      <c r="F15" s="54">
        <v>483</v>
      </c>
      <c r="G15" s="54">
        <v>204</v>
      </c>
      <c r="H15" s="54">
        <v>2</v>
      </c>
      <c r="I15" s="54">
        <v>1</v>
      </c>
      <c r="J15" s="54">
        <v>62</v>
      </c>
      <c r="K15" s="61">
        <f t="shared" si="1"/>
        <v>1271</v>
      </c>
      <c r="L15" s="55">
        <f t="shared" si="6"/>
        <v>5.192761605035405E-2</v>
      </c>
      <c r="M15" s="55">
        <f t="shared" si="5"/>
        <v>0.35641227380015733</v>
      </c>
      <c r="N15" s="55">
        <f t="shared" si="5"/>
        <v>0.38001573564122737</v>
      </c>
      <c r="O15" s="55">
        <f t="shared" si="5"/>
        <v>0.16050354051927615</v>
      </c>
      <c r="P15" s="55">
        <f t="shared" si="5"/>
        <v>1.5735641227380016E-3</v>
      </c>
      <c r="Q15" s="55">
        <f t="shared" si="5"/>
        <v>7.8678206136900079E-4</v>
      </c>
      <c r="R15" s="55">
        <f t="shared" si="5"/>
        <v>4.878048780487805E-2</v>
      </c>
      <c r="S15" s="67">
        <f t="shared" si="3"/>
        <v>1</v>
      </c>
    </row>
    <row r="16" spans="1:19">
      <c r="A16" s="4" t="s">
        <v>10</v>
      </c>
      <c r="B16" s="37" t="s">
        <v>19</v>
      </c>
      <c r="C16" s="34">
        <v>21.58</v>
      </c>
      <c r="D16" s="54">
        <v>3</v>
      </c>
      <c r="E16" s="54">
        <v>117</v>
      </c>
      <c r="F16" s="54">
        <v>333</v>
      </c>
      <c r="G16" s="54">
        <v>907</v>
      </c>
      <c r="H16" s="54">
        <v>254</v>
      </c>
      <c r="I16" s="54">
        <v>76</v>
      </c>
      <c r="J16" s="54">
        <v>97</v>
      </c>
      <c r="K16" s="61">
        <f t="shared" si="1"/>
        <v>1787</v>
      </c>
      <c r="L16" s="55">
        <f t="shared" si="6"/>
        <v>1.6787912702853946E-3</v>
      </c>
      <c r="M16" s="55">
        <f t="shared" si="5"/>
        <v>6.5472859541130385E-2</v>
      </c>
      <c r="N16" s="55">
        <f t="shared" si="5"/>
        <v>0.18634583100167879</v>
      </c>
      <c r="O16" s="55">
        <f t="shared" si="5"/>
        <v>0.50755456071628424</v>
      </c>
      <c r="P16" s="55">
        <f t="shared" si="5"/>
        <v>0.14213766088416341</v>
      </c>
      <c r="Q16" s="55">
        <f t="shared" si="5"/>
        <v>4.2529378847229994E-2</v>
      </c>
      <c r="R16" s="55">
        <f t="shared" si="5"/>
        <v>5.4280917739227753E-2</v>
      </c>
      <c r="S16" s="67">
        <f t="shared" si="3"/>
        <v>0.99999999999999978</v>
      </c>
    </row>
    <row r="17" spans="1:19">
      <c r="A17" s="4" t="s">
        <v>11</v>
      </c>
      <c r="B17" s="37">
        <v>25.67</v>
      </c>
      <c r="C17" s="34">
        <v>25.69</v>
      </c>
      <c r="D17" s="54">
        <v>191</v>
      </c>
      <c r="E17" s="54">
        <v>1658</v>
      </c>
      <c r="F17" s="54">
        <v>2543</v>
      </c>
      <c r="G17" s="54">
        <v>1705</v>
      </c>
      <c r="H17" s="54">
        <v>53</v>
      </c>
      <c r="I17" s="54">
        <v>18</v>
      </c>
      <c r="J17" s="54">
        <v>333</v>
      </c>
      <c r="K17" s="61">
        <f t="shared" si="1"/>
        <v>6501</v>
      </c>
      <c r="L17" s="55">
        <f t="shared" si="6"/>
        <v>2.9380095369943085E-2</v>
      </c>
      <c r="M17" s="55">
        <f t="shared" si="5"/>
        <v>0.25503768650976771</v>
      </c>
      <c r="N17" s="55">
        <f t="shared" si="5"/>
        <v>0.39117058914013231</v>
      </c>
      <c r="O17" s="55">
        <f t="shared" si="5"/>
        <v>0.26226734348561759</v>
      </c>
      <c r="P17" s="55">
        <f t="shared" si="5"/>
        <v>8.152591908937086E-3</v>
      </c>
      <c r="Q17" s="55">
        <f t="shared" si="5"/>
        <v>2.7688047992616522E-3</v>
      </c>
      <c r="R17" s="55">
        <f t="shared" si="5"/>
        <v>5.1222888786340563E-2</v>
      </c>
      <c r="S17" s="67">
        <f t="shared" si="3"/>
        <v>1</v>
      </c>
    </row>
    <row r="18" spans="1:19">
      <c r="A18" s="4" t="s">
        <v>12</v>
      </c>
      <c r="B18" s="37">
        <v>23.53</v>
      </c>
      <c r="C18" s="34">
        <v>23.66</v>
      </c>
      <c r="D18" s="54">
        <v>28</v>
      </c>
      <c r="E18" s="54">
        <v>208</v>
      </c>
      <c r="F18" s="54">
        <v>298</v>
      </c>
      <c r="G18" s="54">
        <v>350</v>
      </c>
      <c r="H18" s="54">
        <v>100</v>
      </c>
      <c r="I18" s="54">
        <v>68</v>
      </c>
      <c r="J18" s="54">
        <v>73</v>
      </c>
      <c r="K18" s="61">
        <f t="shared" si="1"/>
        <v>1125</v>
      </c>
      <c r="L18" s="55">
        <f t="shared" si="6"/>
        <v>2.4888888888888887E-2</v>
      </c>
      <c r="M18" s="55">
        <f t="shared" si="5"/>
        <v>0.18488888888888888</v>
      </c>
      <c r="N18" s="55">
        <f t="shared" si="5"/>
        <v>0.2648888888888889</v>
      </c>
      <c r="O18" s="55">
        <f t="shared" si="5"/>
        <v>0.31111111111111112</v>
      </c>
      <c r="P18" s="55">
        <f t="shared" si="5"/>
        <v>8.8888888888888892E-2</v>
      </c>
      <c r="Q18" s="55">
        <f t="shared" si="5"/>
        <v>6.0444444444444446E-2</v>
      </c>
      <c r="R18" s="55">
        <f t="shared" si="5"/>
        <v>6.4888888888888885E-2</v>
      </c>
      <c r="S18" s="67">
        <f t="shared" si="3"/>
        <v>1</v>
      </c>
    </row>
    <row r="19" spans="1:19">
      <c r="A19" s="4" t="s">
        <v>13</v>
      </c>
      <c r="B19" s="59">
        <v>23.51</v>
      </c>
      <c r="C19" s="60">
        <v>24.09</v>
      </c>
      <c r="D19" s="54">
        <v>5</v>
      </c>
      <c r="E19" s="54">
        <v>103</v>
      </c>
      <c r="F19" s="54">
        <v>159</v>
      </c>
      <c r="G19" s="54">
        <v>211</v>
      </c>
      <c r="H19" s="54">
        <v>23</v>
      </c>
      <c r="I19" s="54">
        <v>6</v>
      </c>
      <c r="J19" s="54">
        <v>39</v>
      </c>
      <c r="K19" s="61">
        <f t="shared" si="1"/>
        <v>546</v>
      </c>
      <c r="L19" s="55">
        <f t="shared" si="6"/>
        <v>9.1575091575091579E-3</v>
      </c>
      <c r="M19" s="55">
        <f t="shared" si="5"/>
        <v>0.18864468864468864</v>
      </c>
      <c r="N19" s="55">
        <f t="shared" si="5"/>
        <v>0.29120879120879123</v>
      </c>
      <c r="O19" s="55">
        <f t="shared" si="5"/>
        <v>0.38644688644688646</v>
      </c>
      <c r="P19" s="55">
        <f t="shared" si="5"/>
        <v>4.2124542124542128E-2</v>
      </c>
      <c r="Q19" s="55">
        <f t="shared" si="5"/>
        <v>1.098901098901099E-2</v>
      </c>
      <c r="R19" s="55">
        <f t="shared" si="5"/>
        <v>7.1428571428571425E-2</v>
      </c>
      <c r="S19" s="67">
        <f t="shared" si="3"/>
        <v>0.99999999999999989</v>
      </c>
    </row>
    <row r="20" spans="1:19" ht="15.75" thickBot="1">
      <c r="A20" s="64" t="s">
        <v>57</v>
      </c>
      <c r="B20" s="56"/>
      <c r="C20" s="63"/>
      <c r="D20" s="57">
        <f>SUM(D7:D19)</f>
        <v>417</v>
      </c>
      <c r="E20" s="57">
        <f t="shared" ref="E20:K20" si="7">SUM(E7:E19)</f>
        <v>3894</v>
      </c>
      <c r="F20" s="57">
        <f t="shared" si="7"/>
        <v>6068</v>
      </c>
      <c r="G20" s="57">
        <f t="shared" si="7"/>
        <v>6901</v>
      </c>
      <c r="H20" s="57">
        <f t="shared" si="7"/>
        <v>1227</v>
      </c>
      <c r="I20" s="57">
        <f t="shared" si="7"/>
        <v>754</v>
      </c>
      <c r="J20" s="57">
        <f t="shared" si="7"/>
        <v>1477</v>
      </c>
      <c r="K20" s="62">
        <f t="shared" si="7"/>
        <v>20738</v>
      </c>
      <c r="L20" s="58">
        <f t="shared" si="6"/>
        <v>2.0108014273314687E-2</v>
      </c>
      <c r="M20" s="58">
        <f t="shared" si="5"/>
        <v>0.18777124119972996</v>
      </c>
      <c r="N20" s="58">
        <f t="shared" si="5"/>
        <v>0.29260295110425305</v>
      </c>
      <c r="O20" s="58">
        <f t="shared" si="5"/>
        <v>0.33277075899315267</v>
      </c>
      <c r="P20" s="58">
        <f t="shared" si="5"/>
        <v>5.9166747034429548E-2</v>
      </c>
      <c r="Q20" s="58">
        <f t="shared" si="5"/>
        <v>3.6358375928247665E-2</v>
      </c>
      <c r="R20" s="58">
        <f t="shared" si="5"/>
        <v>7.1221911466872415E-2</v>
      </c>
      <c r="S20" s="68">
        <f t="shared" si="3"/>
        <v>1</v>
      </c>
    </row>
    <row r="21" spans="1:19" ht="15.75" thickTop="1">
      <c r="A21" s="1" t="s">
        <v>14</v>
      </c>
      <c r="B21" s="6"/>
      <c r="C21" s="6"/>
      <c r="D21" s="7"/>
      <c r="E21" s="7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  <c r="Q21" s="8"/>
      <c r="R21" s="8"/>
      <c r="S21" s="8"/>
    </row>
    <row r="22" spans="1:19">
      <c r="A22" s="1" t="s">
        <v>15</v>
      </c>
      <c r="B22" s="6"/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6"/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s="46" customFormat="1">
      <c r="A24" s="3"/>
      <c r="B24" s="13"/>
      <c r="C24" s="13"/>
      <c r="D24" s="9"/>
      <c r="E24" s="9"/>
      <c r="F24" s="9"/>
      <c r="G24" s="9"/>
      <c r="H24" s="9"/>
      <c r="I24" s="9"/>
      <c r="J24" s="9"/>
      <c r="K24" s="9"/>
      <c r="L24" s="3"/>
      <c r="M24" s="3"/>
      <c r="N24" s="3"/>
      <c r="O24" s="3"/>
      <c r="P24" s="3"/>
      <c r="Q24" s="3"/>
      <c r="R24" s="3"/>
      <c r="S24" s="3"/>
    </row>
    <row r="25" spans="1:19" s="46" customForma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46" customFormat="1">
      <c r="A26" s="3"/>
      <c r="B26" s="13"/>
      <c r="C26" s="13"/>
      <c r="D26" s="9"/>
      <c r="E26" s="9"/>
      <c r="F26" s="9"/>
      <c r="G26" s="9"/>
      <c r="H26" s="9"/>
      <c r="I26" s="9"/>
      <c r="J26" s="9"/>
      <c r="K26" s="9"/>
      <c r="L26" s="3"/>
      <c r="M26" s="3"/>
      <c r="N26" s="3"/>
      <c r="O26" s="3"/>
      <c r="P26" s="3"/>
      <c r="Q26" s="3"/>
      <c r="R26" s="3"/>
      <c r="S26" s="3"/>
    </row>
    <row r="27" spans="1:19" s="46" customFormat="1">
      <c r="A27" s="3"/>
      <c r="B27" s="13"/>
      <c r="C27" s="13"/>
      <c r="D27" s="9"/>
      <c r="E27" s="9"/>
      <c r="F27" s="9"/>
      <c r="G27" s="9"/>
      <c r="H27" s="9"/>
      <c r="I27" s="9"/>
      <c r="J27" s="9"/>
      <c r="K27" s="9"/>
      <c r="L27" s="3"/>
      <c r="M27" s="3"/>
      <c r="N27" s="3"/>
      <c r="O27" s="3"/>
      <c r="P27" s="3"/>
      <c r="Q27" s="3"/>
      <c r="R27" s="3"/>
      <c r="S27" s="3"/>
    </row>
    <row r="28" spans="1:19" s="47" customFormat="1" ht="17.25" customHeight="1">
      <c r="A28" s="17"/>
      <c r="B28" s="48"/>
      <c r="C28" s="4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s="47" customFormat="1" ht="17.25" customHeight="1">
      <c r="A29" s="17"/>
      <c r="B29" s="48"/>
      <c r="C29" s="48"/>
      <c r="D29" s="16"/>
      <c r="E29" s="16"/>
      <c r="F29" s="16"/>
      <c r="G29" s="16"/>
      <c r="H29" s="16"/>
      <c r="I29" s="16"/>
      <c r="J29" s="48"/>
      <c r="K29" s="17"/>
      <c r="L29" s="16"/>
      <c r="M29" s="16"/>
      <c r="N29" s="16"/>
      <c r="O29" s="16"/>
      <c r="P29" s="16"/>
      <c r="Q29" s="16"/>
      <c r="R29" s="48"/>
      <c r="S29" s="17"/>
    </row>
    <row r="30" spans="1:19" s="46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9"/>
      <c r="L30" s="3"/>
      <c r="M30" s="3"/>
      <c r="N30" s="3"/>
      <c r="O30" s="3"/>
      <c r="P30" s="3"/>
      <c r="Q30" s="3"/>
      <c r="R30" s="3"/>
      <c r="S30" s="3"/>
    </row>
    <row r="31" spans="1:19" s="46" customFormat="1">
      <c r="A31" s="3"/>
      <c r="B31" s="49"/>
      <c r="C31" s="13"/>
      <c r="D31" s="9"/>
      <c r="E31" s="9"/>
      <c r="F31" s="9"/>
      <c r="G31" s="9"/>
      <c r="H31" s="9"/>
      <c r="I31" s="9"/>
      <c r="J31" s="9"/>
      <c r="K31" s="9"/>
      <c r="L31" s="5"/>
      <c r="M31" s="5"/>
      <c r="N31" s="5"/>
      <c r="O31" s="5"/>
      <c r="P31" s="5"/>
      <c r="Q31" s="5"/>
      <c r="R31" s="5"/>
      <c r="S31" s="50"/>
    </row>
    <row r="32" spans="1:19" s="46" customFormat="1">
      <c r="A32" s="3"/>
      <c r="B32" s="51"/>
      <c r="C32" s="3"/>
      <c r="D32" s="10"/>
      <c r="E32" s="10"/>
      <c r="F32" s="10"/>
      <c r="G32" s="10"/>
      <c r="H32" s="10"/>
      <c r="I32" s="10"/>
      <c r="J32" s="10"/>
      <c r="K32" s="9"/>
      <c r="L32" s="5"/>
      <c r="M32" s="5"/>
      <c r="N32" s="5"/>
      <c r="O32" s="5"/>
      <c r="P32" s="5"/>
      <c r="Q32" s="5"/>
      <c r="R32" s="5"/>
      <c r="S32" s="50"/>
    </row>
    <row r="33" spans="1:19" s="46" customFormat="1">
      <c r="A33" s="3"/>
      <c r="B33" s="49"/>
      <c r="C33" s="13"/>
      <c r="D33" s="9"/>
      <c r="E33" s="9"/>
      <c r="F33" s="9"/>
      <c r="G33" s="9"/>
      <c r="H33" s="9"/>
      <c r="I33" s="9"/>
      <c r="J33" s="9"/>
      <c r="K33" s="9"/>
      <c r="L33" s="5"/>
      <c r="M33" s="5"/>
      <c r="N33" s="5"/>
      <c r="O33" s="5"/>
      <c r="P33" s="5"/>
      <c r="Q33" s="5"/>
      <c r="R33" s="5"/>
      <c r="S33" s="50"/>
    </row>
    <row r="34" spans="1:19" s="46" customFormat="1">
      <c r="A34" s="3"/>
      <c r="B34" s="51"/>
      <c r="C34" s="3"/>
      <c r="D34" s="9"/>
      <c r="E34" s="9"/>
      <c r="F34" s="9"/>
      <c r="G34" s="9"/>
      <c r="H34" s="9"/>
      <c r="I34" s="9"/>
      <c r="J34" s="9"/>
      <c r="K34" s="9"/>
      <c r="L34" s="5"/>
      <c r="M34" s="5"/>
      <c r="N34" s="5"/>
      <c r="O34" s="5"/>
      <c r="P34" s="5"/>
      <c r="Q34" s="5"/>
      <c r="R34" s="5"/>
      <c r="S34" s="50"/>
    </row>
    <row r="35" spans="1:19" s="46" customFormat="1">
      <c r="A35" s="3"/>
      <c r="B35" s="51"/>
      <c r="C35" s="3"/>
      <c r="D35" s="9"/>
      <c r="E35" s="9"/>
      <c r="F35" s="9"/>
      <c r="G35" s="9"/>
      <c r="H35" s="9"/>
      <c r="I35" s="9"/>
      <c r="J35" s="9"/>
      <c r="K35" s="9"/>
      <c r="L35" s="5"/>
      <c r="M35" s="5"/>
      <c r="N35" s="5"/>
      <c r="O35" s="5"/>
      <c r="P35" s="5"/>
      <c r="Q35" s="5"/>
      <c r="R35" s="5"/>
      <c r="S35" s="50"/>
    </row>
    <row r="36" spans="1:19" s="46" customFormat="1">
      <c r="A36" s="3"/>
      <c r="B36" s="51"/>
      <c r="C36" s="3"/>
      <c r="D36" s="9"/>
      <c r="E36" s="9"/>
      <c r="F36" s="9"/>
      <c r="G36" s="9"/>
      <c r="H36" s="9"/>
      <c r="I36" s="9"/>
      <c r="J36" s="9"/>
      <c r="K36" s="9"/>
      <c r="L36" s="5"/>
      <c r="M36" s="5"/>
      <c r="N36" s="5"/>
      <c r="O36" s="5"/>
      <c r="P36" s="5"/>
      <c r="Q36" s="5"/>
      <c r="R36" s="5"/>
      <c r="S36" s="50"/>
    </row>
    <row r="37" spans="1:19" s="46" customFormat="1">
      <c r="A37" s="3"/>
      <c r="B37" s="51"/>
      <c r="C37" s="3"/>
      <c r="D37" s="9"/>
      <c r="E37" s="9"/>
      <c r="F37" s="9"/>
      <c r="G37" s="9"/>
      <c r="H37" s="9"/>
      <c r="I37" s="9"/>
      <c r="J37" s="9"/>
      <c r="K37" s="9"/>
      <c r="L37" s="5"/>
      <c r="M37" s="5"/>
      <c r="N37" s="5"/>
      <c r="O37" s="5"/>
      <c r="P37" s="5"/>
      <c r="Q37" s="5"/>
      <c r="R37" s="5"/>
      <c r="S37" s="50"/>
    </row>
    <row r="38" spans="1:19" s="46" customFormat="1">
      <c r="A38" s="3"/>
      <c r="B38" s="51"/>
      <c r="C38" s="3"/>
      <c r="D38" s="11"/>
      <c r="E38" s="11"/>
      <c r="F38" s="11"/>
      <c r="G38" s="11"/>
      <c r="H38" s="11"/>
      <c r="I38" s="11"/>
      <c r="J38" s="11"/>
      <c r="K38" s="9"/>
      <c r="L38" s="5"/>
      <c r="M38" s="5"/>
      <c r="N38" s="5"/>
      <c r="O38" s="5"/>
      <c r="P38" s="5"/>
      <c r="Q38" s="5"/>
      <c r="R38" s="5"/>
      <c r="S38" s="50"/>
    </row>
    <row r="39" spans="1:19" s="46" customFormat="1">
      <c r="A39" s="3"/>
      <c r="B39" s="49"/>
      <c r="C39" s="13"/>
      <c r="D39" s="9"/>
      <c r="E39" s="9"/>
      <c r="F39" s="9"/>
      <c r="G39" s="9"/>
      <c r="H39" s="9"/>
      <c r="I39" s="9"/>
      <c r="J39" s="9"/>
      <c r="K39" s="9"/>
      <c r="L39" s="5"/>
      <c r="M39" s="5"/>
      <c r="N39" s="5"/>
      <c r="O39" s="5"/>
      <c r="P39" s="5"/>
      <c r="Q39" s="5"/>
      <c r="R39" s="5"/>
      <c r="S39" s="50"/>
    </row>
    <row r="40" spans="1:19" s="46" customFormat="1">
      <c r="A40" s="3"/>
      <c r="B40" s="49"/>
      <c r="C40" s="13"/>
      <c r="D40" s="9"/>
      <c r="E40" s="9"/>
      <c r="F40" s="9"/>
      <c r="G40" s="9"/>
      <c r="H40" s="9"/>
      <c r="I40" s="9"/>
      <c r="J40" s="9"/>
      <c r="K40" s="9"/>
      <c r="L40" s="5"/>
      <c r="M40" s="5"/>
      <c r="N40" s="5"/>
      <c r="O40" s="5"/>
      <c r="P40" s="5"/>
      <c r="Q40" s="5"/>
      <c r="R40" s="5"/>
      <c r="S40" s="50"/>
    </row>
    <row r="41" spans="1:19" s="46" customFormat="1">
      <c r="A41" s="3"/>
      <c r="B41" s="49"/>
      <c r="C41" s="13"/>
      <c r="D41" s="9"/>
      <c r="E41" s="9"/>
      <c r="F41" s="9"/>
      <c r="G41" s="9"/>
      <c r="H41" s="9"/>
      <c r="I41" s="9"/>
      <c r="J41" s="9"/>
      <c r="K41" s="9"/>
      <c r="L41" s="5"/>
      <c r="M41" s="5"/>
      <c r="N41" s="5"/>
      <c r="O41" s="5"/>
      <c r="P41" s="5"/>
      <c r="Q41" s="5"/>
      <c r="R41" s="5"/>
      <c r="S41" s="50"/>
    </row>
    <row r="42" spans="1:19" s="46" customFormat="1">
      <c r="A42" s="3"/>
      <c r="B42" s="49"/>
      <c r="C42" s="13"/>
      <c r="D42" s="9"/>
      <c r="E42" s="9"/>
      <c r="F42" s="9"/>
      <c r="G42" s="9"/>
      <c r="H42" s="9"/>
      <c r="I42" s="9"/>
      <c r="J42" s="9"/>
      <c r="K42" s="9"/>
      <c r="L42" s="5"/>
      <c r="M42" s="5"/>
      <c r="N42" s="5"/>
      <c r="O42" s="5"/>
      <c r="P42" s="5"/>
      <c r="Q42" s="5"/>
      <c r="R42" s="5"/>
      <c r="S42" s="50"/>
    </row>
    <row r="43" spans="1:19" s="46" customFormat="1">
      <c r="A43" s="3"/>
      <c r="B43" s="49"/>
      <c r="C43" s="13"/>
      <c r="D43" s="9"/>
      <c r="E43" s="9"/>
      <c r="F43" s="9"/>
      <c r="G43" s="9"/>
      <c r="H43" s="9"/>
      <c r="I43" s="9"/>
      <c r="J43" s="9"/>
      <c r="K43" s="9"/>
      <c r="L43" s="5"/>
      <c r="M43" s="5"/>
      <c r="N43" s="5"/>
      <c r="O43" s="5"/>
      <c r="P43" s="5"/>
      <c r="Q43" s="5"/>
      <c r="R43" s="5"/>
      <c r="S43" s="50"/>
    </row>
    <row r="44" spans="1:19" s="46" customFormat="1">
      <c r="A44" s="3"/>
      <c r="B44" s="51"/>
      <c r="C44" s="3"/>
      <c r="D44" s="9"/>
      <c r="E44" s="9"/>
      <c r="F44" s="9"/>
      <c r="G44" s="9"/>
      <c r="H44" s="9"/>
      <c r="I44" s="9"/>
      <c r="J44" s="9"/>
      <c r="K44" s="9"/>
      <c r="L44" s="5"/>
      <c r="M44" s="5"/>
      <c r="N44" s="5"/>
      <c r="O44" s="5"/>
      <c r="P44" s="5"/>
      <c r="Q44" s="5"/>
      <c r="R44" s="5"/>
      <c r="S44" s="50"/>
    </row>
    <row r="45" spans="1:19" s="46" customFormat="1">
      <c r="A45" s="3"/>
      <c r="B45" s="51"/>
      <c r="C45" s="3"/>
      <c r="D45" s="12"/>
      <c r="E45" s="12"/>
      <c r="F45" s="12"/>
      <c r="G45" s="12"/>
      <c r="H45" s="12"/>
      <c r="I45" s="12"/>
      <c r="J45" s="12"/>
      <c r="K45" s="9"/>
      <c r="L45" s="5"/>
      <c r="M45" s="5"/>
      <c r="N45" s="5"/>
      <c r="O45" s="5"/>
      <c r="P45" s="5"/>
      <c r="Q45" s="5"/>
      <c r="R45" s="5"/>
      <c r="S45" s="50"/>
    </row>
    <row r="46" spans="1:19" s="46" customFormat="1">
      <c r="A46" s="3"/>
      <c r="B46" s="49"/>
      <c r="C46" s="13"/>
      <c r="D46" s="9"/>
      <c r="E46" s="9"/>
      <c r="F46" s="9"/>
      <c r="G46" s="9"/>
      <c r="H46" s="9"/>
      <c r="I46" s="9"/>
      <c r="J46" s="9"/>
      <c r="K46" s="9"/>
      <c r="L46" s="5"/>
      <c r="M46" s="5"/>
      <c r="N46" s="5"/>
      <c r="O46" s="5"/>
      <c r="P46" s="5"/>
      <c r="Q46" s="5"/>
      <c r="R46" s="5"/>
      <c r="S46" s="50"/>
    </row>
    <row r="47" spans="1:19" s="46" customFormat="1">
      <c r="A47" s="3"/>
      <c r="B47" s="51"/>
      <c r="C47" s="3"/>
      <c r="D47" s="9"/>
      <c r="E47" s="9"/>
      <c r="F47" s="9"/>
      <c r="G47" s="9"/>
      <c r="H47" s="9"/>
      <c r="I47" s="9"/>
      <c r="J47" s="9"/>
      <c r="K47" s="9"/>
      <c r="L47" s="5"/>
      <c r="M47" s="5"/>
      <c r="N47" s="5"/>
      <c r="O47" s="5"/>
      <c r="P47" s="5"/>
      <c r="Q47" s="5"/>
      <c r="R47" s="5"/>
      <c r="S47" s="50"/>
    </row>
    <row r="48" spans="1:19" s="46" customFormat="1">
      <c r="A48" s="3"/>
      <c r="B48" s="51"/>
      <c r="C48" s="3"/>
      <c r="D48" s="9"/>
      <c r="E48" s="9"/>
      <c r="F48" s="9"/>
      <c r="G48" s="9"/>
      <c r="H48" s="9"/>
      <c r="I48" s="9"/>
      <c r="J48" s="9"/>
      <c r="K48" s="9"/>
      <c r="L48" s="5"/>
      <c r="M48" s="5"/>
      <c r="N48" s="5"/>
      <c r="O48" s="5"/>
      <c r="P48" s="5"/>
      <c r="Q48" s="5"/>
      <c r="R48" s="5"/>
      <c r="S48" s="50"/>
    </row>
    <row r="49" spans="1:19" s="46" customFormat="1">
      <c r="A49" s="3"/>
      <c r="B49" s="49"/>
      <c r="C49" s="13"/>
      <c r="D49" s="9"/>
      <c r="E49" s="9"/>
      <c r="F49" s="9"/>
      <c r="G49" s="9"/>
      <c r="H49" s="9"/>
      <c r="I49" s="9"/>
      <c r="J49" s="9"/>
      <c r="K49" s="9"/>
      <c r="L49" s="5"/>
      <c r="M49" s="5"/>
      <c r="N49" s="5"/>
      <c r="O49" s="5"/>
      <c r="P49" s="5"/>
      <c r="Q49" s="5"/>
      <c r="R49" s="5"/>
      <c r="S49" s="50"/>
    </row>
    <row r="50" spans="1:19" s="46" customFormat="1">
      <c r="A50" s="3"/>
      <c r="B50" s="51"/>
      <c r="C50" s="3"/>
      <c r="D50" s="9"/>
      <c r="E50" s="9"/>
      <c r="F50" s="9"/>
      <c r="G50" s="9"/>
      <c r="H50" s="9"/>
      <c r="I50" s="9"/>
      <c r="J50" s="9"/>
      <c r="K50" s="9"/>
      <c r="L50" s="5"/>
      <c r="M50" s="5"/>
      <c r="N50" s="5"/>
      <c r="O50" s="5"/>
      <c r="P50" s="5"/>
      <c r="Q50" s="5"/>
      <c r="R50" s="5"/>
      <c r="S50" s="50"/>
    </row>
    <row r="51" spans="1:19" s="46" customFormat="1">
      <c r="A51" s="3"/>
      <c r="B51" s="49"/>
      <c r="C51" s="13"/>
      <c r="D51" s="9"/>
      <c r="E51" s="9"/>
      <c r="F51" s="9"/>
      <c r="G51" s="9"/>
      <c r="H51" s="9"/>
      <c r="I51" s="9"/>
      <c r="J51" s="9"/>
      <c r="K51" s="9"/>
      <c r="L51" s="5"/>
      <c r="M51" s="5"/>
      <c r="N51" s="5"/>
      <c r="O51" s="5"/>
      <c r="P51" s="5"/>
      <c r="Q51" s="5"/>
      <c r="R51" s="5"/>
      <c r="S51" s="50"/>
    </row>
    <row r="52" spans="1:19" s="46" customFormat="1">
      <c r="A52" s="3"/>
      <c r="B52" s="49"/>
      <c r="C52" s="13"/>
      <c r="D52" s="9"/>
      <c r="E52" s="9"/>
      <c r="F52" s="9"/>
      <c r="G52" s="9"/>
      <c r="H52" s="9"/>
      <c r="I52" s="9"/>
      <c r="J52" s="9"/>
      <c r="K52" s="9"/>
      <c r="L52" s="5"/>
      <c r="M52" s="5"/>
      <c r="N52" s="5"/>
      <c r="O52" s="5"/>
      <c r="P52" s="5"/>
      <c r="Q52" s="5"/>
      <c r="R52" s="5"/>
      <c r="S52" s="50"/>
    </row>
    <row r="53" spans="1:19" s="46" customFormat="1">
      <c r="A53" s="3"/>
      <c r="B53" s="51"/>
      <c r="C53" s="3"/>
      <c r="D53" s="9"/>
      <c r="E53" s="9"/>
      <c r="F53" s="9"/>
      <c r="G53" s="9"/>
      <c r="H53" s="9"/>
      <c r="I53" s="9"/>
      <c r="J53" s="9"/>
      <c r="K53" s="9"/>
      <c r="L53" s="5"/>
      <c r="M53" s="5"/>
      <c r="N53" s="5"/>
      <c r="O53" s="5"/>
      <c r="P53" s="5"/>
      <c r="Q53" s="5"/>
      <c r="R53" s="5"/>
      <c r="S53" s="50"/>
    </row>
    <row r="54" spans="1:19" s="46" customFormat="1">
      <c r="A54" s="3"/>
      <c r="B54" s="49"/>
      <c r="C54" s="13"/>
      <c r="D54" s="9"/>
      <c r="E54" s="9"/>
      <c r="F54" s="9"/>
      <c r="G54" s="9"/>
      <c r="H54" s="9"/>
      <c r="I54" s="9"/>
      <c r="J54" s="9"/>
      <c r="K54" s="9"/>
      <c r="L54" s="5"/>
      <c r="M54" s="5"/>
      <c r="N54" s="5"/>
      <c r="O54" s="5"/>
      <c r="P54" s="5"/>
      <c r="Q54" s="5"/>
      <c r="R54" s="5"/>
      <c r="S54" s="50"/>
    </row>
    <row r="55" spans="1:19" s="46" customFormat="1">
      <c r="A55" s="3"/>
      <c r="B55" s="13"/>
      <c r="C55" s="13"/>
      <c r="D55" s="18"/>
      <c r="E55" s="18"/>
      <c r="F55" s="18"/>
      <c r="G55" s="18"/>
      <c r="H55" s="18"/>
      <c r="I55" s="18"/>
      <c r="J55" s="18"/>
      <c r="K55" s="18"/>
      <c r="L55" s="14"/>
      <c r="M55" s="14"/>
      <c r="N55" s="14"/>
      <c r="O55" s="14"/>
      <c r="P55" s="14"/>
      <c r="Q55" s="14"/>
      <c r="R55" s="14"/>
      <c r="S55" s="14"/>
    </row>
    <row r="56" spans="1:19" s="46" customFormat="1">
      <c r="A56" s="3"/>
      <c r="B56" s="13"/>
      <c r="C56" s="13"/>
      <c r="D56" s="9"/>
      <c r="E56" s="9"/>
      <c r="F56" s="9"/>
      <c r="G56" s="9"/>
      <c r="H56" s="9"/>
      <c r="I56" s="9"/>
      <c r="J56" s="9"/>
      <c r="K56" s="9"/>
      <c r="L56" s="5"/>
      <c r="M56" s="5"/>
      <c r="N56" s="5"/>
      <c r="O56" s="5"/>
      <c r="P56" s="5"/>
      <c r="Q56" s="5"/>
      <c r="R56" s="5"/>
      <c r="S56" s="50"/>
    </row>
    <row r="57" spans="1:19" s="46" customFormat="1">
      <c r="A57" s="3"/>
      <c r="B57" s="13"/>
      <c r="C57" s="13"/>
      <c r="D57" s="9"/>
      <c r="E57" s="9"/>
      <c r="F57" s="9"/>
      <c r="G57" s="9"/>
      <c r="H57" s="9"/>
      <c r="I57" s="9"/>
      <c r="J57" s="9"/>
      <c r="K57" s="9"/>
      <c r="L57" s="5"/>
      <c r="M57" s="5"/>
      <c r="N57" s="5"/>
      <c r="O57" s="5"/>
      <c r="P57" s="5"/>
      <c r="Q57" s="5"/>
      <c r="R57" s="5"/>
      <c r="S57" s="5"/>
    </row>
    <row r="58" spans="1:19" s="46" customFormat="1">
      <c r="A58" s="3"/>
      <c r="B58" s="52"/>
      <c r="C58" s="52"/>
      <c r="D58" s="18"/>
      <c r="E58" s="18"/>
      <c r="F58" s="18"/>
      <c r="G58" s="18"/>
      <c r="H58" s="18"/>
      <c r="I58" s="18"/>
      <c r="J58" s="18"/>
      <c r="K58" s="18"/>
      <c r="L58" s="14"/>
      <c r="M58" s="14"/>
      <c r="N58" s="14"/>
      <c r="O58" s="14"/>
      <c r="P58" s="14"/>
      <c r="Q58" s="14"/>
      <c r="R58" s="14"/>
      <c r="S58" s="14"/>
    </row>
    <row r="59" spans="1:19">
      <c r="B59" s="13"/>
      <c r="C59" s="1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B60" s="6"/>
      <c r="C60" s="6"/>
      <c r="D60" s="7"/>
      <c r="E60" s="7"/>
      <c r="F60" s="7"/>
      <c r="G60" s="7"/>
      <c r="H60" s="7"/>
      <c r="I60" s="7"/>
      <c r="J60" s="7"/>
      <c r="K60" s="7"/>
      <c r="L60" s="8"/>
      <c r="M60" s="8"/>
      <c r="N60" s="8"/>
      <c r="O60" s="8"/>
      <c r="P60" s="8"/>
      <c r="Q60" s="8"/>
      <c r="R60" s="8"/>
      <c r="S60" s="8"/>
    </row>
  </sheetData>
  <mergeCells count="4">
    <mergeCell ref="D5:J5"/>
    <mergeCell ref="L5:R5"/>
    <mergeCell ref="B5:B6"/>
    <mergeCell ref="C5:C6"/>
  </mergeCells>
  <pageMargins left="0.7" right="0.7" top="0.75" bottom="0.75" header="0.3" footer="0.3"/>
  <pageSetup scale="7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35"/>
  <sheetViews>
    <sheetView zoomScaleNormal="100" workbookViewId="0">
      <selection activeCell="B5" sqref="B5:B6"/>
    </sheetView>
  </sheetViews>
  <sheetFormatPr defaultRowHeight="15"/>
  <cols>
    <col min="1" max="1" width="33.42578125" style="30" bestFit="1" customWidth="1"/>
    <col min="2" max="2" width="9.140625" style="30" customWidth="1"/>
    <col min="4" max="10" width="7.5703125" customWidth="1"/>
    <col min="11" max="11" width="8.42578125" bestFit="1" customWidth="1"/>
    <col min="12" max="19" width="7.5703125" customWidth="1"/>
  </cols>
  <sheetData>
    <row r="1" spans="1:74">
      <c r="A1" s="1" t="s">
        <v>16</v>
      </c>
      <c r="B1" s="1"/>
    </row>
    <row r="2" spans="1:74">
      <c r="A2" s="1" t="s">
        <v>61</v>
      </c>
      <c r="B2" s="1"/>
    </row>
    <row r="3" spans="1:74">
      <c r="A3" s="1" t="s">
        <v>60</v>
      </c>
      <c r="B3" s="1"/>
    </row>
    <row r="4" spans="1:74" ht="15.75" thickBot="1">
      <c r="A4" s="1"/>
      <c r="B4" s="1"/>
    </row>
    <row r="5" spans="1:74" ht="18" customHeight="1" thickTop="1">
      <c r="A5" s="31"/>
      <c r="B5" s="77" t="s">
        <v>25</v>
      </c>
      <c r="C5" s="79" t="s">
        <v>26</v>
      </c>
      <c r="D5" s="75" t="s">
        <v>27</v>
      </c>
      <c r="E5" s="75"/>
      <c r="F5" s="75"/>
      <c r="G5" s="75"/>
      <c r="H5" s="75"/>
      <c r="I5" s="75"/>
      <c r="J5" s="75"/>
      <c r="K5" s="19"/>
      <c r="L5" s="76" t="s">
        <v>28</v>
      </c>
      <c r="M5" s="75"/>
      <c r="N5" s="75"/>
      <c r="O5" s="75"/>
      <c r="P5" s="75"/>
      <c r="Q5" s="75"/>
      <c r="R5" s="81"/>
      <c r="S5" s="65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</row>
    <row r="6" spans="1:74" ht="18" customHeight="1">
      <c r="A6" s="32"/>
      <c r="B6" s="78"/>
      <c r="C6" s="80"/>
      <c r="D6" s="20" t="s">
        <v>20</v>
      </c>
      <c r="E6" s="20" t="s">
        <v>29</v>
      </c>
      <c r="F6" s="20" t="s">
        <v>21</v>
      </c>
      <c r="G6" s="20" t="s">
        <v>22</v>
      </c>
      <c r="H6" s="20" t="s">
        <v>23</v>
      </c>
      <c r="I6" s="20" t="s">
        <v>24</v>
      </c>
      <c r="J6" s="21" t="s">
        <v>30</v>
      </c>
      <c r="K6" s="22" t="s">
        <v>31</v>
      </c>
      <c r="L6" s="20" t="s">
        <v>20</v>
      </c>
      <c r="M6" s="20" t="s">
        <v>29</v>
      </c>
      <c r="N6" s="20" t="s">
        <v>21</v>
      </c>
      <c r="O6" s="20" t="s">
        <v>22</v>
      </c>
      <c r="P6" s="20" t="s">
        <v>23</v>
      </c>
      <c r="Q6" s="20" t="s">
        <v>24</v>
      </c>
      <c r="R6" s="21" t="s">
        <v>30</v>
      </c>
      <c r="S6" s="66" t="s">
        <v>32</v>
      </c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</row>
    <row r="7" spans="1:74">
      <c r="A7" s="33" t="s">
        <v>33</v>
      </c>
      <c r="B7" s="37">
        <v>22</v>
      </c>
      <c r="C7" s="34">
        <v>23</v>
      </c>
      <c r="D7" s="23">
        <v>0</v>
      </c>
      <c r="E7" s="23">
        <v>22</v>
      </c>
      <c r="F7" s="23">
        <v>56</v>
      </c>
      <c r="G7" s="23">
        <v>100</v>
      </c>
      <c r="H7" s="23">
        <v>18</v>
      </c>
      <c r="I7" s="23">
        <v>3</v>
      </c>
      <c r="J7" s="23">
        <v>11</v>
      </c>
      <c r="K7" s="24">
        <v>210</v>
      </c>
      <c r="L7" s="25">
        <v>0</v>
      </c>
      <c r="M7" s="25">
        <v>0.1048</v>
      </c>
      <c r="N7" s="25">
        <v>0.26669999999999999</v>
      </c>
      <c r="O7" s="25">
        <v>0.47620000000000001</v>
      </c>
      <c r="P7" s="25">
        <v>8.5699999999999998E-2</v>
      </c>
      <c r="Q7" s="25">
        <v>1.43E-2</v>
      </c>
      <c r="R7" s="25">
        <v>5.2400000000000002E-2</v>
      </c>
      <c r="S7" s="69">
        <f>SUM(L7:R7)</f>
        <v>1.0001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</row>
    <row r="8" spans="1:74">
      <c r="A8" s="33" t="s">
        <v>34</v>
      </c>
      <c r="B8" s="38">
        <v>22.2</v>
      </c>
      <c r="C8" s="34">
        <v>0</v>
      </c>
      <c r="D8" s="23">
        <v>0</v>
      </c>
      <c r="E8" s="23">
        <v>18</v>
      </c>
      <c r="F8" s="23">
        <v>61</v>
      </c>
      <c r="G8" s="23">
        <v>169</v>
      </c>
      <c r="H8" s="23">
        <v>43</v>
      </c>
      <c r="I8" s="23">
        <v>6</v>
      </c>
      <c r="J8" s="23">
        <v>5</v>
      </c>
      <c r="K8" s="24">
        <v>302</v>
      </c>
      <c r="L8" s="25">
        <v>0</v>
      </c>
      <c r="M8" s="25">
        <v>5.96E-2</v>
      </c>
      <c r="N8" s="25">
        <v>0.20200000000000001</v>
      </c>
      <c r="O8" s="25">
        <v>0.55959999999999999</v>
      </c>
      <c r="P8" s="25">
        <v>0.1424</v>
      </c>
      <c r="Q8" s="25">
        <v>1.9900000000000001E-2</v>
      </c>
      <c r="R8" s="25">
        <v>1.66E-2</v>
      </c>
      <c r="S8" s="69">
        <f t="shared" ref="S8:S16" si="0">SUM(L8:R8)</f>
        <v>1.0001</v>
      </c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</row>
    <row r="9" spans="1:74">
      <c r="A9" s="33" t="s">
        <v>17</v>
      </c>
      <c r="B9" s="37">
        <v>22</v>
      </c>
      <c r="C9" s="34">
        <v>22</v>
      </c>
      <c r="D9" s="23">
        <v>0</v>
      </c>
      <c r="E9" s="23">
        <v>21</v>
      </c>
      <c r="F9" s="23">
        <v>70</v>
      </c>
      <c r="G9" s="23">
        <v>131</v>
      </c>
      <c r="H9" s="23">
        <v>17</v>
      </c>
      <c r="I9" s="23">
        <v>4</v>
      </c>
      <c r="J9" s="23">
        <v>3</v>
      </c>
      <c r="K9" s="24">
        <v>246</v>
      </c>
      <c r="L9" s="25">
        <v>0</v>
      </c>
      <c r="M9" s="25">
        <v>8.5400000000000004E-2</v>
      </c>
      <c r="N9" s="25">
        <v>0.28460000000000002</v>
      </c>
      <c r="O9" s="25">
        <v>0.53249999999999997</v>
      </c>
      <c r="P9" s="25">
        <v>6.9099999999999995E-2</v>
      </c>
      <c r="Q9" s="25">
        <v>1.6299999999999999E-2</v>
      </c>
      <c r="R9" s="25">
        <v>1.2200000000000001E-2</v>
      </c>
      <c r="S9" s="69">
        <f t="shared" si="0"/>
        <v>1.0001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</row>
    <row r="10" spans="1:74">
      <c r="A10" s="33" t="s">
        <v>35</v>
      </c>
      <c r="B10" s="38">
        <v>23.2</v>
      </c>
      <c r="C10" s="34">
        <v>23</v>
      </c>
      <c r="D10" s="23">
        <v>1</v>
      </c>
      <c r="E10" s="23">
        <v>15</v>
      </c>
      <c r="F10" s="23">
        <v>49</v>
      </c>
      <c r="G10" s="23">
        <v>52</v>
      </c>
      <c r="H10" s="23">
        <v>10</v>
      </c>
      <c r="I10" s="23">
        <v>2</v>
      </c>
      <c r="J10" s="23">
        <v>975</v>
      </c>
      <c r="K10" s="24">
        <v>1104</v>
      </c>
      <c r="L10" s="25">
        <v>8.9999999999999998E-4</v>
      </c>
      <c r="M10" s="25">
        <v>1.3599999999999999E-2</v>
      </c>
      <c r="N10" s="25">
        <v>4.4400000000000002E-2</v>
      </c>
      <c r="O10" s="25">
        <v>4.7100000000000003E-2</v>
      </c>
      <c r="P10" s="25">
        <v>9.1000000000000004E-3</v>
      </c>
      <c r="Q10" s="25">
        <v>1.8E-3</v>
      </c>
      <c r="R10" s="25">
        <v>0.88319999999999999</v>
      </c>
      <c r="S10" s="69">
        <f t="shared" si="0"/>
        <v>1.0001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</row>
    <row r="11" spans="1:74">
      <c r="A11" s="33" t="s">
        <v>36</v>
      </c>
      <c r="B11" s="38">
        <v>21.59</v>
      </c>
      <c r="C11" s="34">
        <v>22.82</v>
      </c>
      <c r="D11" s="23">
        <v>1</v>
      </c>
      <c r="E11" s="23">
        <v>7</v>
      </c>
      <c r="F11" s="23">
        <v>33</v>
      </c>
      <c r="G11" s="23">
        <v>42</v>
      </c>
      <c r="H11" s="23">
        <v>5</v>
      </c>
      <c r="I11" s="23">
        <v>4</v>
      </c>
      <c r="J11" s="23">
        <v>35</v>
      </c>
      <c r="K11" s="24">
        <v>127</v>
      </c>
      <c r="L11" s="25">
        <v>7.9000000000000008E-3</v>
      </c>
      <c r="M11" s="25">
        <v>5.5100000000000003E-2</v>
      </c>
      <c r="N11" s="25">
        <v>0.25979999999999998</v>
      </c>
      <c r="O11" s="25">
        <v>0.33069999999999999</v>
      </c>
      <c r="P11" s="25">
        <v>3.9399999999999998E-2</v>
      </c>
      <c r="Q11" s="25">
        <v>3.15E-2</v>
      </c>
      <c r="R11" s="25">
        <v>0.27560000000000001</v>
      </c>
      <c r="S11" s="69">
        <f t="shared" si="0"/>
        <v>1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</row>
    <row r="12" spans="1:74">
      <c r="A12" s="33" t="s">
        <v>37</v>
      </c>
      <c r="B12" s="38">
        <v>21.19</v>
      </c>
      <c r="C12" s="34">
        <v>20.8</v>
      </c>
      <c r="D12" s="23">
        <v>0</v>
      </c>
      <c r="E12" s="23">
        <v>12</v>
      </c>
      <c r="F12" s="23">
        <v>30</v>
      </c>
      <c r="G12" s="23">
        <v>102</v>
      </c>
      <c r="H12" s="23">
        <v>56</v>
      </c>
      <c r="I12" s="23">
        <v>10</v>
      </c>
      <c r="J12" s="23">
        <v>7</v>
      </c>
      <c r="K12" s="24">
        <v>217</v>
      </c>
      <c r="L12" s="25">
        <v>0</v>
      </c>
      <c r="M12" s="25">
        <v>5.5300000000000002E-2</v>
      </c>
      <c r="N12" s="25">
        <v>0.13819999999999999</v>
      </c>
      <c r="O12" s="25">
        <v>0.47</v>
      </c>
      <c r="P12" s="25">
        <v>0.2581</v>
      </c>
      <c r="Q12" s="25">
        <v>4.6100000000000002E-2</v>
      </c>
      <c r="R12" s="25">
        <v>3.2300000000000002E-2</v>
      </c>
      <c r="S12" s="69">
        <f t="shared" si="0"/>
        <v>1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</row>
    <row r="13" spans="1:74">
      <c r="A13" s="33" t="s">
        <v>38</v>
      </c>
      <c r="B13" s="38">
        <v>25.7</v>
      </c>
      <c r="C13" s="34">
        <v>327</v>
      </c>
      <c r="D13" s="23">
        <v>6</v>
      </c>
      <c r="E13" s="23">
        <v>91</v>
      </c>
      <c r="F13" s="23">
        <v>114</v>
      </c>
      <c r="G13" s="23">
        <v>109</v>
      </c>
      <c r="H13" s="23">
        <v>6</v>
      </c>
      <c r="I13" s="23">
        <v>1</v>
      </c>
      <c r="J13" s="23">
        <v>300</v>
      </c>
      <c r="K13" s="24">
        <v>627</v>
      </c>
      <c r="L13" s="25">
        <v>9.5999999999999992E-3</v>
      </c>
      <c r="M13" s="25">
        <v>0.14510000000000001</v>
      </c>
      <c r="N13" s="25">
        <v>0.18179999999999999</v>
      </c>
      <c r="O13" s="25">
        <v>0.17380000000000001</v>
      </c>
      <c r="P13" s="25">
        <v>9.5999999999999992E-3</v>
      </c>
      <c r="Q13" s="25">
        <v>1.6000000000000001E-3</v>
      </c>
      <c r="R13" s="25">
        <v>0.47849999999999998</v>
      </c>
      <c r="S13" s="69">
        <f t="shared" si="0"/>
        <v>1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</row>
    <row r="14" spans="1:74">
      <c r="A14" s="33" t="s">
        <v>39</v>
      </c>
      <c r="B14" s="38">
        <v>22.4</v>
      </c>
      <c r="C14" s="34">
        <v>22</v>
      </c>
      <c r="D14" s="23">
        <v>0</v>
      </c>
      <c r="E14" s="23">
        <v>37</v>
      </c>
      <c r="F14" s="23">
        <v>72</v>
      </c>
      <c r="G14" s="23">
        <v>119</v>
      </c>
      <c r="H14" s="23">
        <v>42</v>
      </c>
      <c r="I14" s="23">
        <v>39</v>
      </c>
      <c r="J14" s="23">
        <v>75</v>
      </c>
      <c r="K14" s="24">
        <v>384</v>
      </c>
      <c r="L14" s="25">
        <v>0</v>
      </c>
      <c r="M14" s="25">
        <v>9.64E-2</v>
      </c>
      <c r="N14" s="25">
        <v>0.1875</v>
      </c>
      <c r="O14" s="25">
        <v>0.30990000000000001</v>
      </c>
      <c r="P14" s="25">
        <v>0.1094</v>
      </c>
      <c r="Q14" s="25">
        <v>0.1016</v>
      </c>
      <c r="R14" s="25">
        <v>0.1953</v>
      </c>
      <c r="S14" s="69">
        <f t="shared" si="0"/>
        <v>1.0001</v>
      </c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</row>
    <row r="15" spans="1:74">
      <c r="A15" s="33" t="s">
        <v>40</v>
      </c>
      <c r="B15" s="37" t="s">
        <v>19</v>
      </c>
      <c r="C15" s="34">
        <v>23</v>
      </c>
      <c r="D15" s="23">
        <v>1</v>
      </c>
      <c r="E15" s="23">
        <v>16</v>
      </c>
      <c r="F15" s="23">
        <v>23</v>
      </c>
      <c r="G15" s="23">
        <v>59</v>
      </c>
      <c r="H15" s="23">
        <v>15</v>
      </c>
      <c r="I15" s="23">
        <v>1</v>
      </c>
      <c r="J15" s="23">
        <v>21</v>
      </c>
      <c r="K15" s="24">
        <v>136</v>
      </c>
      <c r="L15" s="25">
        <v>7.4000000000000003E-3</v>
      </c>
      <c r="M15" s="25">
        <v>0.1176</v>
      </c>
      <c r="N15" s="25">
        <v>0.1691</v>
      </c>
      <c r="O15" s="25">
        <v>0.43380000000000002</v>
      </c>
      <c r="P15" s="25">
        <v>0.1103</v>
      </c>
      <c r="Q15" s="25">
        <v>7.4000000000000003E-3</v>
      </c>
      <c r="R15" s="25">
        <v>0.15440000000000001</v>
      </c>
      <c r="S15" s="69">
        <f t="shared" si="0"/>
        <v>0.99999999999999989</v>
      </c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</row>
    <row r="16" spans="1:74">
      <c r="A16" s="33" t="s">
        <v>41</v>
      </c>
      <c r="B16" s="37">
        <v>22</v>
      </c>
      <c r="C16" s="35">
        <v>22</v>
      </c>
      <c r="D16" s="26">
        <v>1</v>
      </c>
      <c r="E16" s="26">
        <v>17</v>
      </c>
      <c r="F16" s="26">
        <v>43</v>
      </c>
      <c r="G16" s="26">
        <v>67</v>
      </c>
      <c r="H16" s="26">
        <v>28</v>
      </c>
      <c r="I16" s="26">
        <v>12</v>
      </c>
      <c r="J16" s="26">
        <v>24</v>
      </c>
      <c r="K16" s="27">
        <v>192</v>
      </c>
      <c r="L16" s="73">
        <f>D16/$K16</f>
        <v>5.208333333333333E-3</v>
      </c>
      <c r="M16" s="73">
        <f t="shared" ref="M16:R16" si="1">E16/$K16</f>
        <v>8.8541666666666671E-2</v>
      </c>
      <c r="N16" s="73">
        <f t="shared" si="1"/>
        <v>0.22395833333333334</v>
      </c>
      <c r="O16" s="73">
        <f t="shared" si="1"/>
        <v>0.34895833333333331</v>
      </c>
      <c r="P16" s="73">
        <f t="shared" si="1"/>
        <v>0.14583333333333334</v>
      </c>
      <c r="Q16" s="73">
        <f t="shared" si="1"/>
        <v>6.25E-2</v>
      </c>
      <c r="R16" s="73">
        <f t="shared" si="1"/>
        <v>0.125</v>
      </c>
      <c r="S16" s="69">
        <f t="shared" si="0"/>
        <v>1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</row>
    <row r="17" spans="1:74">
      <c r="A17" s="33" t="s">
        <v>42</v>
      </c>
      <c r="B17" s="37">
        <v>22</v>
      </c>
      <c r="C17" s="34">
        <v>23</v>
      </c>
      <c r="D17" s="23">
        <v>3</v>
      </c>
      <c r="E17" s="23">
        <v>103</v>
      </c>
      <c r="F17" s="23">
        <v>226</v>
      </c>
      <c r="G17" s="23">
        <v>583</v>
      </c>
      <c r="H17" s="23">
        <v>78</v>
      </c>
      <c r="I17" s="23">
        <v>8</v>
      </c>
      <c r="J17" s="23">
        <v>350</v>
      </c>
      <c r="K17" s="24">
        <v>1351</v>
      </c>
      <c r="L17" s="25">
        <v>2.2000000000000001E-3</v>
      </c>
      <c r="M17" s="25">
        <v>7.6200000000000004E-2</v>
      </c>
      <c r="N17" s="25">
        <v>0.1673</v>
      </c>
      <c r="O17" s="25">
        <v>0.43149999999999999</v>
      </c>
      <c r="P17" s="25">
        <v>5.7700000000000001E-2</v>
      </c>
      <c r="Q17" s="25">
        <v>5.8999999999999999E-3</v>
      </c>
      <c r="R17" s="25">
        <v>0.2591</v>
      </c>
      <c r="S17" s="69">
        <f t="shared" ref="S17:S31" si="2">SUM(L17:R17)</f>
        <v>0.99990000000000001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</row>
    <row r="18" spans="1:74">
      <c r="A18" s="33" t="s">
        <v>43</v>
      </c>
      <c r="B18" s="37">
        <v>25</v>
      </c>
      <c r="C18" s="34">
        <v>25</v>
      </c>
      <c r="D18" s="23">
        <v>5</v>
      </c>
      <c r="E18" s="23">
        <v>75</v>
      </c>
      <c r="F18" s="23">
        <v>156</v>
      </c>
      <c r="G18" s="23">
        <v>88</v>
      </c>
      <c r="H18" s="23">
        <v>8</v>
      </c>
      <c r="I18" s="23">
        <v>0</v>
      </c>
      <c r="J18" s="23">
        <v>36</v>
      </c>
      <c r="K18" s="24">
        <v>368</v>
      </c>
      <c r="L18" s="25">
        <v>1.3599999999999999E-2</v>
      </c>
      <c r="M18" s="25">
        <v>0.20380000000000001</v>
      </c>
      <c r="N18" s="25">
        <v>0.4239</v>
      </c>
      <c r="O18" s="25">
        <v>0.23910000000000001</v>
      </c>
      <c r="P18" s="25">
        <v>2.1700000000000001E-2</v>
      </c>
      <c r="Q18" s="25">
        <v>0</v>
      </c>
      <c r="R18" s="25">
        <v>9.7799999999999998E-2</v>
      </c>
      <c r="S18" s="69">
        <f t="shared" si="2"/>
        <v>0.99990000000000001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</row>
    <row r="19" spans="1:74">
      <c r="A19" s="33" t="s">
        <v>44</v>
      </c>
      <c r="B19" s="37">
        <v>21</v>
      </c>
      <c r="C19" s="34">
        <v>21</v>
      </c>
      <c r="D19" s="23">
        <v>1</v>
      </c>
      <c r="E19" s="23">
        <v>10</v>
      </c>
      <c r="F19" s="23">
        <v>40</v>
      </c>
      <c r="G19" s="23">
        <v>113</v>
      </c>
      <c r="H19" s="23">
        <v>39</v>
      </c>
      <c r="I19" s="23">
        <v>9</v>
      </c>
      <c r="J19" s="23">
        <v>30</v>
      </c>
      <c r="K19" s="24">
        <v>242</v>
      </c>
      <c r="L19" s="25">
        <v>4.1000000000000003E-3</v>
      </c>
      <c r="M19" s="25">
        <v>4.1300000000000003E-2</v>
      </c>
      <c r="N19" s="25">
        <v>0.1653</v>
      </c>
      <c r="O19" s="25">
        <v>0.46689999999999998</v>
      </c>
      <c r="P19" s="25">
        <v>0.16120000000000001</v>
      </c>
      <c r="Q19" s="25">
        <v>3.7199999999999997E-2</v>
      </c>
      <c r="R19" s="25">
        <v>0.124</v>
      </c>
      <c r="S19" s="69">
        <f t="shared" si="2"/>
        <v>1</v>
      </c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</row>
    <row r="20" spans="1:74">
      <c r="A20" s="33" t="s">
        <v>45</v>
      </c>
      <c r="B20" s="38" t="s">
        <v>19</v>
      </c>
      <c r="C20" s="34">
        <v>19</v>
      </c>
      <c r="D20" s="23">
        <v>0</v>
      </c>
      <c r="E20" s="23">
        <v>4</v>
      </c>
      <c r="F20" s="23">
        <v>18</v>
      </c>
      <c r="G20" s="23">
        <v>141</v>
      </c>
      <c r="H20" s="23">
        <v>91</v>
      </c>
      <c r="I20" s="23">
        <v>48</v>
      </c>
      <c r="J20" s="23">
        <v>76</v>
      </c>
      <c r="K20" s="24">
        <v>378</v>
      </c>
      <c r="L20" s="25">
        <v>0</v>
      </c>
      <c r="M20" s="25">
        <v>1.06E-2</v>
      </c>
      <c r="N20" s="25">
        <v>4.7600000000000003E-2</v>
      </c>
      <c r="O20" s="25">
        <v>0.373</v>
      </c>
      <c r="P20" s="25">
        <v>0.2407</v>
      </c>
      <c r="Q20" s="25">
        <v>0.127</v>
      </c>
      <c r="R20" s="25">
        <v>0.2011</v>
      </c>
      <c r="S20" s="69">
        <f t="shared" si="2"/>
        <v>1</v>
      </c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</row>
    <row r="21" spans="1:74">
      <c r="A21" s="33" t="s">
        <v>46</v>
      </c>
      <c r="B21" s="38">
        <v>21.6</v>
      </c>
      <c r="C21" s="34">
        <v>20.6</v>
      </c>
      <c r="D21" s="23">
        <v>1</v>
      </c>
      <c r="E21" s="23">
        <v>8</v>
      </c>
      <c r="F21" s="23">
        <v>13</v>
      </c>
      <c r="G21" s="23">
        <v>50</v>
      </c>
      <c r="H21" s="23">
        <v>12</v>
      </c>
      <c r="I21" s="23">
        <v>20</v>
      </c>
      <c r="J21" s="23">
        <v>108</v>
      </c>
      <c r="K21" s="24">
        <v>212</v>
      </c>
      <c r="L21" s="25">
        <v>4.7000000000000002E-3</v>
      </c>
      <c r="M21" s="25">
        <v>3.7699999999999997E-2</v>
      </c>
      <c r="N21" s="25">
        <v>6.13E-2</v>
      </c>
      <c r="O21" s="25">
        <v>0.23580000000000001</v>
      </c>
      <c r="P21" s="25">
        <v>5.6599999999999998E-2</v>
      </c>
      <c r="Q21" s="25">
        <v>9.4299999999999995E-2</v>
      </c>
      <c r="R21" s="25">
        <v>0.50939999999999996</v>
      </c>
      <c r="S21" s="69">
        <f t="shared" si="2"/>
        <v>0.99980000000000002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</row>
    <row r="22" spans="1:74">
      <c r="A22" s="33" t="s">
        <v>47</v>
      </c>
      <c r="B22" s="37">
        <v>24.7</v>
      </c>
      <c r="C22" s="34">
        <v>25</v>
      </c>
      <c r="D22" s="23">
        <v>6</v>
      </c>
      <c r="E22" s="23">
        <v>115</v>
      </c>
      <c r="F22" s="23">
        <v>180</v>
      </c>
      <c r="G22" s="23">
        <v>125</v>
      </c>
      <c r="H22" s="23">
        <v>7</v>
      </c>
      <c r="I22" s="23">
        <v>1</v>
      </c>
      <c r="J22" s="23">
        <v>13</v>
      </c>
      <c r="K22" s="24">
        <v>447</v>
      </c>
      <c r="L22" s="25">
        <v>1.34E-2</v>
      </c>
      <c r="M22" s="25">
        <v>0.25729999999999997</v>
      </c>
      <c r="N22" s="25">
        <v>0.4027</v>
      </c>
      <c r="O22" s="25">
        <v>0.27960000000000002</v>
      </c>
      <c r="P22" s="25">
        <v>1.5699999999999999E-2</v>
      </c>
      <c r="Q22" s="25">
        <v>2.2000000000000001E-3</v>
      </c>
      <c r="R22" s="25">
        <v>2.9100000000000001E-2</v>
      </c>
      <c r="S22" s="69">
        <f t="shared" si="2"/>
        <v>1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</row>
    <row r="23" spans="1:74">
      <c r="A23" s="33" t="s">
        <v>48</v>
      </c>
      <c r="B23" s="38">
        <v>27.8</v>
      </c>
      <c r="C23" s="34">
        <v>27.2</v>
      </c>
      <c r="D23" s="23">
        <v>72</v>
      </c>
      <c r="E23" s="23">
        <v>635</v>
      </c>
      <c r="F23" s="23">
        <v>517</v>
      </c>
      <c r="G23" s="23">
        <v>219</v>
      </c>
      <c r="H23" s="23">
        <v>2</v>
      </c>
      <c r="I23" s="23">
        <v>1</v>
      </c>
      <c r="J23" s="23">
        <v>225</v>
      </c>
      <c r="K23" s="24">
        <v>1671</v>
      </c>
      <c r="L23" s="25">
        <v>4.3099999999999999E-2</v>
      </c>
      <c r="M23" s="25">
        <v>0.38</v>
      </c>
      <c r="N23" s="25">
        <v>0.30940000000000001</v>
      </c>
      <c r="O23" s="25">
        <v>0.13109999999999999</v>
      </c>
      <c r="P23" s="25">
        <v>1.1999999999999999E-3</v>
      </c>
      <c r="Q23" s="25">
        <v>5.9999999999999995E-4</v>
      </c>
      <c r="R23" s="25">
        <v>0.1346</v>
      </c>
      <c r="S23" s="69">
        <f t="shared" si="2"/>
        <v>1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</row>
    <row r="24" spans="1:74">
      <c r="A24" s="33" t="s">
        <v>49</v>
      </c>
      <c r="B24" s="38">
        <v>23.1</v>
      </c>
      <c r="C24" s="34">
        <v>22.41</v>
      </c>
      <c r="D24" s="23">
        <v>1</v>
      </c>
      <c r="E24" s="23">
        <v>62</v>
      </c>
      <c r="F24" s="23">
        <v>118</v>
      </c>
      <c r="G24" s="23">
        <v>189</v>
      </c>
      <c r="H24" s="23">
        <v>55</v>
      </c>
      <c r="I24" s="23">
        <v>38</v>
      </c>
      <c r="J24" s="23">
        <v>97</v>
      </c>
      <c r="K24" s="24">
        <v>560</v>
      </c>
      <c r="L24" s="25">
        <v>1.8E-3</v>
      </c>
      <c r="M24" s="25">
        <v>0.11070000000000001</v>
      </c>
      <c r="N24" s="25">
        <v>0.2107</v>
      </c>
      <c r="O24" s="25">
        <v>0.33750000000000002</v>
      </c>
      <c r="P24" s="25">
        <v>9.8199999999999996E-2</v>
      </c>
      <c r="Q24" s="25">
        <v>6.7900000000000002E-2</v>
      </c>
      <c r="R24" s="25">
        <v>0.17319999999999999</v>
      </c>
      <c r="S24" s="69">
        <f t="shared" si="2"/>
        <v>1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</row>
    <row r="25" spans="1:74">
      <c r="A25" s="33" t="s">
        <v>50</v>
      </c>
      <c r="B25" s="37">
        <v>23.1</v>
      </c>
      <c r="C25" s="34">
        <v>22.7</v>
      </c>
      <c r="D25" s="23">
        <v>1</v>
      </c>
      <c r="E25" s="23">
        <v>9</v>
      </c>
      <c r="F25" s="23">
        <v>48</v>
      </c>
      <c r="G25" s="23">
        <v>43</v>
      </c>
      <c r="H25" s="23">
        <v>11</v>
      </c>
      <c r="I25" s="23">
        <v>9</v>
      </c>
      <c r="J25" s="23">
        <v>19</v>
      </c>
      <c r="K25" s="24">
        <v>140</v>
      </c>
      <c r="L25" s="25">
        <v>7.1000000000000004E-3</v>
      </c>
      <c r="M25" s="25">
        <v>6.4299999999999996E-2</v>
      </c>
      <c r="N25" s="25">
        <v>0.34289999999999998</v>
      </c>
      <c r="O25" s="25">
        <v>0.30709999999999998</v>
      </c>
      <c r="P25" s="25">
        <v>7.8600000000000003E-2</v>
      </c>
      <c r="Q25" s="25">
        <v>6.4299999999999996E-2</v>
      </c>
      <c r="R25" s="25">
        <v>0.13569999999999999</v>
      </c>
      <c r="S25" s="69">
        <f t="shared" si="2"/>
        <v>1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</row>
    <row r="26" spans="1:74">
      <c r="A26" s="33" t="s">
        <v>51</v>
      </c>
      <c r="B26" s="38">
        <v>32.799999999999997</v>
      </c>
      <c r="C26" s="34">
        <v>32.9</v>
      </c>
      <c r="D26" s="23">
        <v>623</v>
      </c>
      <c r="E26" s="23">
        <v>339</v>
      </c>
      <c r="F26" s="23">
        <v>6</v>
      </c>
      <c r="G26" s="23">
        <v>0</v>
      </c>
      <c r="H26" s="23">
        <v>0</v>
      </c>
      <c r="I26" s="23">
        <v>0</v>
      </c>
      <c r="J26" s="23">
        <v>669</v>
      </c>
      <c r="K26" s="24">
        <v>1637</v>
      </c>
      <c r="L26" s="25">
        <v>0.38059999999999999</v>
      </c>
      <c r="M26" s="25">
        <v>0.20710000000000001</v>
      </c>
      <c r="N26" s="25">
        <v>3.7000000000000002E-3</v>
      </c>
      <c r="O26" s="25">
        <v>0</v>
      </c>
      <c r="P26" s="25">
        <v>0</v>
      </c>
      <c r="Q26" s="25">
        <v>0</v>
      </c>
      <c r="R26" s="25">
        <v>0.40870000000000001</v>
      </c>
      <c r="S26" s="69">
        <f t="shared" si="2"/>
        <v>1.0001</v>
      </c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</row>
    <row r="27" spans="1:74">
      <c r="A27" s="33" t="s">
        <v>52</v>
      </c>
      <c r="B27" s="37">
        <v>24</v>
      </c>
      <c r="C27" s="34">
        <v>24</v>
      </c>
      <c r="D27" s="23">
        <v>1</v>
      </c>
      <c r="E27" s="23">
        <v>68</v>
      </c>
      <c r="F27" s="23">
        <v>114</v>
      </c>
      <c r="G27" s="23">
        <v>122</v>
      </c>
      <c r="H27" s="23">
        <v>33</v>
      </c>
      <c r="I27" s="23">
        <v>16</v>
      </c>
      <c r="J27" s="23">
        <v>61</v>
      </c>
      <c r="K27" s="24">
        <v>415</v>
      </c>
      <c r="L27" s="25">
        <v>2.3999999999999998E-3</v>
      </c>
      <c r="M27" s="25">
        <v>0.16389999999999999</v>
      </c>
      <c r="N27" s="25">
        <v>0.2747</v>
      </c>
      <c r="O27" s="25">
        <v>0.29399999999999998</v>
      </c>
      <c r="P27" s="25">
        <v>7.9500000000000001E-2</v>
      </c>
      <c r="Q27" s="25">
        <v>3.8600000000000002E-2</v>
      </c>
      <c r="R27" s="25">
        <v>0.14699999999999999</v>
      </c>
      <c r="S27" s="69">
        <f t="shared" si="2"/>
        <v>1.0001</v>
      </c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</row>
    <row r="28" spans="1:74">
      <c r="A28" s="33" t="s">
        <v>53</v>
      </c>
      <c r="B28" s="37">
        <v>24.6</v>
      </c>
      <c r="C28" s="34">
        <v>24.1</v>
      </c>
      <c r="D28" s="23">
        <v>1</v>
      </c>
      <c r="E28" s="23">
        <v>43</v>
      </c>
      <c r="F28" s="23">
        <v>67</v>
      </c>
      <c r="G28" s="23">
        <v>73</v>
      </c>
      <c r="H28" s="23">
        <v>19</v>
      </c>
      <c r="I28" s="23">
        <v>1</v>
      </c>
      <c r="J28" s="23">
        <v>56</v>
      </c>
      <c r="K28" s="24">
        <v>260</v>
      </c>
      <c r="L28" s="25">
        <v>3.8E-3</v>
      </c>
      <c r="M28" s="25">
        <v>0.16539999999999999</v>
      </c>
      <c r="N28" s="25">
        <v>0.25769999999999998</v>
      </c>
      <c r="O28" s="25">
        <v>0.28079999999999999</v>
      </c>
      <c r="P28" s="25">
        <v>7.3099999999999998E-2</v>
      </c>
      <c r="Q28" s="25">
        <v>3.8E-3</v>
      </c>
      <c r="R28" s="25">
        <v>0.21540000000000001</v>
      </c>
      <c r="S28" s="69">
        <f t="shared" si="2"/>
        <v>1</v>
      </c>
    </row>
    <row r="29" spans="1:74">
      <c r="A29" s="33" t="s">
        <v>54</v>
      </c>
      <c r="B29" s="38">
        <v>25.5</v>
      </c>
      <c r="C29" s="34">
        <v>25.22</v>
      </c>
      <c r="D29" s="23">
        <v>7</v>
      </c>
      <c r="E29" s="23">
        <v>72</v>
      </c>
      <c r="F29" s="23">
        <v>107</v>
      </c>
      <c r="G29" s="23">
        <v>97</v>
      </c>
      <c r="H29" s="23">
        <v>6</v>
      </c>
      <c r="I29" s="23">
        <v>0</v>
      </c>
      <c r="J29" s="23">
        <v>16</v>
      </c>
      <c r="K29" s="24">
        <v>305</v>
      </c>
      <c r="L29" s="25">
        <v>2.3E-2</v>
      </c>
      <c r="M29" s="25">
        <v>0.2361</v>
      </c>
      <c r="N29" s="25">
        <v>0.3508</v>
      </c>
      <c r="O29" s="25">
        <v>0.318</v>
      </c>
      <c r="P29" s="25">
        <v>1.9699999999999999E-2</v>
      </c>
      <c r="Q29" s="25">
        <v>0</v>
      </c>
      <c r="R29" s="25">
        <v>5.2499999999999998E-2</v>
      </c>
      <c r="S29" s="69">
        <f t="shared" si="2"/>
        <v>1.0001</v>
      </c>
    </row>
    <row r="30" spans="1:74">
      <c r="A30" s="33" t="s">
        <v>55</v>
      </c>
      <c r="B30" s="37">
        <v>23</v>
      </c>
      <c r="C30" s="34">
        <v>23</v>
      </c>
      <c r="D30" s="23">
        <v>0</v>
      </c>
      <c r="E30" s="23">
        <v>26</v>
      </c>
      <c r="F30" s="23">
        <v>49</v>
      </c>
      <c r="G30" s="23">
        <v>78</v>
      </c>
      <c r="H30" s="23">
        <v>29</v>
      </c>
      <c r="I30" s="23">
        <v>4</v>
      </c>
      <c r="J30" s="23">
        <v>15</v>
      </c>
      <c r="K30" s="24">
        <v>201</v>
      </c>
      <c r="L30" s="25">
        <v>0</v>
      </c>
      <c r="M30" s="25">
        <v>0.12939999999999999</v>
      </c>
      <c r="N30" s="25">
        <v>0.24379999999999999</v>
      </c>
      <c r="O30" s="25">
        <v>0.3881</v>
      </c>
      <c r="P30" s="25">
        <v>0.14430000000000001</v>
      </c>
      <c r="Q30" s="25">
        <v>1.9900000000000001E-2</v>
      </c>
      <c r="R30" s="25">
        <v>7.46E-2</v>
      </c>
      <c r="S30" s="69">
        <f t="shared" si="2"/>
        <v>1.0001</v>
      </c>
    </row>
    <row r="31" spans="1:74">
      <c r="A31" s="53" t="s">
        <v>58</v>
      </c>
      <c r="B31" s="39"/>
      <c r="C31" s="36"/>
      <c r="D31" s="23">
        <f>SUM(D7:D30)</f>
        <v>732</v>
      </c>
      <c r="E31" s="23">
        <f t="shared" ref="E31:J31" si="3">SUM(E7:E30)</f>
        <v>1825</v>
      </c>
      <c r="F31" s="23">
        <f t="shared" si="3"/>
        <v>2210</v>
      </c>
      <c r="G31" s="23">
        <f t="shared" si="3"/>
        <v>2871</v>
      </c>
      <c r="H31" s="23">
        <f t="shared" si="3"/>
        <v>630</v>
      </c>
      <c r="I31" s="23">
        <f t="shared" si="3"/>
        <v>237</v>
      </c>
      <c r="J31" s="23">
        <f t="shared" si="3"/>
        <v>3227</v>
      </c>
      <c r="K31" s="24">
        <f>SUM(K7:K30)</f>
        <v>11732</v>
      </c>
      <c r="L31" s="25">
        <f>D31/$K31</f>
        <v>6.2393453801568362E-2</v>
      </c>
      <c r="M31" s="25">
        <f t="shared" ref="M31:R31" si="4">E31/$K31</f>
        <v>0.15555744971019433</v>
      </c>
      <c r="N31" s="25">
        <f t="shared" si="4"/>
        <v>0.18837367882713946</v>
      </c>
      <c r="O31" s="25">
        <f t="shared" si="4"/>
        <v>0.24471530855779067</v>
      </c>
      <c r="P31" s="25">
        <f t="shared" si="4"/>
        <v>5.3699284009546537E-2</v>
      </c>
      <c r="Q31" s="25">
        <f t="shared" si="4"/>
        <v>2.0201159222638935E-2</v>
      </c>
      <c r="R31" s="25">
        <f t="shared" si="4"/>
        <v>0.27505966587112174</v>
      </c>
      <c r="S31" s="69">
        <f t="shared" si="2"/>
        <v>1</v>
      </c>
    </row>
    <row r="32" spans="1:74">
      <c r="B32" s="40"/>
      <c r="C32" s="29"/>
      <c r="D32" s="28"/>
      <c r="E32" s="28"/>
      <c r="F32" s="28"/>
      <c r="G32" s="28"/>
      <c r="H32" s="28"/>
      <c r="I32" s="28"/>
      <c r="J32" s="28"/>
      <c r="K32" s="74"/>
      <c r="L32" s="28"/>
      <c r="M32" s="28"/>
      <c r="N32" s="28"/>
      <c r="O32" s="28"/>
      <c r="P32" s="28"/>
      <c r="Q32" s="28"/>
      <c r="R32" s="28"/>
      <c r="S32" s="71"/>
    </row>
    <row r="33" spans="1:19" ht="15.75" thickBot="1">
      <c r="A33" s="42" t="s">
        <v>56</v>
      </c>
      <c r="B33" s="42"/>
      <c r="C33" s="45"/>
      <c r="D33" s="41">
        <f>table002_1213!D20+table003_1213!D31</f>
        <v>1149</v>
      </c>
      <c r="E33" s="41">
        <f>table002_1213!E20+table003_1213!E31</f>
        <v>5719</v>
      </c>
      <c r="F33" s="41">
        <f>table002_1213!F20+table003_1213!F31</f>
        <v>8278</v>
      </c>
      <c r="G33" s="41">
        <f>table002_1213!G20+table003_1213!G31</f>
        <v>9772</v>
      </c>
      <c r="H33" s="41">
        <f>table002_1213!H20+table003_1213!H31</f>
        <v>1857</v>
      </c>
      <c r="I33" s="41">
        <f>table002_1213!I20+table003_1213!I31</f>
        <v>991</v>
      </c>
      <c r="J33" s="41">
        <f>table002_1213!J20+table003_1213!J31</f>
        <v>4704</v>
      </c>
      <c r="K33" s="44">
        <f>table002_1213!K20+table003_1213!K31</f>
        <v>32470</v>
      </c>
      <c r="L33" s="43">
        <f>D33/$K33</f>
        <v>3.5386510625192484E-2</v>
      </c>
      <c r="M33" s="43">
        <f t="shared" ref="M33:R33" si="5">E33/$K33</f>
        <v>0.17613181398213737</v>
      </c>
      <c r="N33" s="43">
        <f t="shared" si="5"/>
        <v>0.25494302433015092</v>
      </c>
      <c r="O33" s="43">
        <f t="shared" si="5"/>
        <v>0.3009547274407145</v>
      </c>
      <c r="P33" s="43">
        <f t="shared" si="5"/>
        <v>5.7191253464736677E-2</v>
      </c>
      <c r="Q33" s="43">
        <f t="shared" si="5"/>
        <v>3.0520480443486295E-2</v>
      </c>
      <c r="R33" s="43">
        <f t="shared" si="5"/>
        <v>0.14487218971358176</v>
      </c>
      <c r="S33" s="72">
        <f>SUM(L33:R33)</f>
        <v>1</v>
      </c>
    </row>
    <row r="34" spans="1:19" ht="15.75" thickTop="1">
      <c r="A34" s="3" t="s">
        <v>14</v>
      </c>
      <c r="S34" s="70"/>
    </row>
    <row r="35" spans="1:19">
      <c r="A35" s="1" t="s">
        <v>18</v>
      </c>
    </row>
  </sheetData>
  <mergeCells count="4">
    <mergeCell ref="C5:C6"/>
    <mergeCell ref="D5:J5"/>
    <mergeCell ref="L5:R5"/>
    <mergeCell ref="B5:B6"/>
  </mergeCells>
  <pageMargins left="0.7" right="0.7" top="0.75" bottom="0.75" header="0.3" footer="0.3"/>
  <pageSetup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table002_1213</vt:lpstr>
      <vt:lpstr>table003_1213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2012-06-14T16:05:30Z</cp:lastPrinted>
  <dcterms:created xsi:type="dcterms:W3CDTF">2012-06-14T15:58:05Z</dcterms:created>
  <dcterms:modified xsi:type="dcterms:W3CDTF">2015-03-17T17:47:43Z</dcterms:modified>
</cp:coreProperties>
</file>