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0" yWindow="2805" windowWidth="12795" windowHeight="9000"/>
  </bookViews>
  <sheets>
    <sheet name="Table 29 - HCT and FTE" sheetId="1" r:id="rId1"/>
    <sheet name="data" sheetId="4" r:id="rId2"/>
    <sheet name="Table 29 - HCT and FTE (old)" sheetId="2" state="hidden" r:id="rId3"/>
    <sheet name="Table 29 - HCT and FTE Diff" sheetId="3" state="hidden" r:id="rId4"/>
  </sheets>
  <definedNames>
    <definedName name="_xlnm.Print_Area" localSheetId="2">'Table 29 - HCT and FTE (old)'!$A$1:$I$87</definedName>
    <definedName name="_xlnm.Print_Area" localSheetId="3">'Table 29 - HCT and FTE Diff'!$A$1:$I$87</definedName>
  </definedNames>
  <calcPr calcId="125725"/>
</workbook>
</file>

<file path=xl/calcChain.xml><?xml version="1.0" encoding="utf-8"?>
<calcChain xmlns="http://schemas.openxmlformats.org/spreadsheetml/2006/main">
  <c r="A3" i="1"/>
  <c r="A96"/>
  <c r="B96"/>
  <c r="B93" i="3" s="1"/>
  <c r="C96" i="1"/>
  <c r="D96"/>
  <c r="D93" i="3" s="1"/>
  <c r="E96" i="1"/>
  <c r="F96"/>
  <c r="F93" i="3" s="1"/>
  <c r="G96" i="1"/>
  <c r="G95"/>
  <c r="G92" i="3" s="1"/>
  <c r="F95" i="1"/>
  <c r="E95"/>
  <c r="E92" i="3" s="1"/>
  <c r="D95" i="1"/>
  <c r="C95"/>
  <c r="C92" i="3" s="1"/>
  <c r="B95" i="1"/>
  <c r="A95"/>
  <c r="H95"/>
  <c r="B66"/>
  <c r="C66"/>
  <c r="D66"/>
  <c r="E66"/>
  <c r="F66"/>
  <c r="G66"/>
  <c r="H66"/>
  <c r="I66"/>
  <c r="B67"/>
  <c r="B65" i="3" s="1"/>
  <c r="D67" i="1"/>
  <c r="D65" i="3" s="1"/>
  <c r="E67" i="1"/>
  <c r="F67"/>
  <c r="F65" i="3" s="1"/>
  <c r="G67" i="1"/>
  <c r="G65" i="3" s="1"/>
  <c r="A68" i="1"/>
  <c r="B68"/>
  <c r="C68"/>
  <c r="D68"/>
  <c r="E68"/>
  <c r="F68"/>
  <c r="G68"/>
  <c r="H68"/>
  <c r="I68"/>
  <c r="A69"/>
  <c r="B69"/>
  <c r="B67" i="3" s="1"/>
  <c r="C69" i="1"/>
  <c r="D69"/>
  <c r="D67" i="3" s="1"/>
  <c r="E69" i="1"/>
  <c r="E67" i="3" s="1"/>
  <c r="F69" i="1"/>
  <c r="F67" i="3" s="1"/>
  <c r="G69" i="1"/>
  <c r="H69"/>
  <c r="I69"/>
  <c r="A70"/>
  <c r="B70"/>
  <c r="B68" i="3" s="1"/>
  <c r="C70" i="1"/>
  <c r="C68" i="3" s="1"/>
  <c r="D70" i="1"/>
  <c r="E70"/>
  <c r="E68" i="3" s="1"/>
  <c r="F70" i="1"/>
  <c r="F68" i="3" s="1"/>
  <c r="G70" i="1"/>
  <c r="G68" i="3" s="1"/>
  <c r="H70" i="1"/>
  <c r="I70"/>
  <c r="A71"/>
  <c r="B71"/>
  <c r="B69" i="3" s="1"/>
  <c r="C71" i="1"/>
  <c r="D71"/>
  <c r="D69" i="3" s="1"/>
  <c r="E71" i="1"/>
  <c r="E69" i="3" s="1"/>
  <c r="F71" i="1"/>
  <c r="F69" i="3" s="1"/>
  <c r="G71" i="1"/>
  <c r="H71"/>
  <c r="I71"/>
  <c r="A72"/>
  <c r="B72"/>
  <c r="B70" i="3" s="1"/>
  <c r="C72" i="1"/>
  <c r="C70" i="3" s="1"/>
  <c r="D72" i="1"/>
  <c r="E72"/>
  <c r="E70" i="3" s="1"/>
  <c r="F72" i="1"/>
  <c r="F70" i="3" s="1"/>
  <c r="G72" i="1"/>
  <c r="G70" i="3" s="1"/>
  <c r="H72" i="1"/>
  <c r="I72"/>
  <c r="A73"/>
  <c r="B73"/>
  <c r="B71" i="3" s="1"/>
  <c r="C73" i="1"/>
  <c r="D73"/>
  <c r="D71" i="3" s="1"/>
  <c r="E73" i="1"/>
  <c r="E71" i="3" s="1"/>
  <c r="F73" i="1"/>
  <c r="F71" i="3" s="1"/>
  <c r="G73" i="1"/>
  <c r="H73"/>
  <c r="I73"/>
  <c r="A74"/>
  <c r="B74"/>
  <c r="B72" i="3" s="1"/>
  <c r="C74" i="1"/>
  <c r="C72" i="3" s="1"/>
  <c r="D74" i="1"/>
  <c r="E74"/>
  <c r="E72" i="3" s="1"/>
  <c r="F74" i="1"/>
  <c r="F72" i="3" s="1"/>
  <c r="G74" i="1"/>
  <c r="G72" i="3" s="1"/>
  <c r="H74" i="1"/>
  <c r="I74"/>
  <c r="A75"/>
  <c r="B75"/>
  <c r="B73" i="3" s="1"/>
  <c r="C75" i="1"/>
  <c r="D75"/>
  <c r="D73" i="3" s="1"/>
  <c r="E75" i="1"/>
  <c r="E73" i="3" s="1"/>
  <c r="F75" i="1"/>
  <c r="F73" i="3" s="1"/>
  <c r="G75" i="1"/>
  <c r="H75"/>
  <c r="I75"/>
  <c r="A76"/>
  <c r="B76"/>
  <c r="B74" i="3" s="1"/>
  <c r="C76" i="1"/>
  <c r="C74" i="3" s="1"/>
  <c r="D76" i="1"/>
  <c r="E76"/>
  <c r="E74" i="3" s="1"/>
  <c r="F76" i="1"/>
  <c r="F74" i="3" s="1"/>
  <c r="G76" i="1"/>
  <c r="G74" i="3" s="1"/>
  <c r="H76" i="1"/>
  <c r="I76"/>
  <c r="A77"/>
  <c r="B77"/>
  <c r="B75" i="3" s="1"/>
  <c r="C77" i="1"/>
  <c r="D77"/>
  <c r="D75" i="3" s="1"/>
  <c r="E77" i="1"/>
  <c r="E75" i="3" s="1"/>
  <c r="F77" i="1"/>
  <c r="F75" i="3" s="1"/>
  <c r="G77" i="1"/>
  <c r="H77"/>
  <c r="I77"/>
  <c r="A78"/>
  <c r="B78"/>
  <c r="B76" i="3" s="1"/>
  <c r="C78" i="1"/>
  <c r="C76" i="3" s="1"/>
  <c r="D78" i="1"/>
  <c r="E78"/>
  <c r="E76" i="3" s="1"/>
  <c r="F78" i="1"/>
  <c r="F76" i="3" s="1"/>
  <c r="G78" i="1"/>
  <c r="G76" i="3" s="1"/>
  <c r="H78" i="1"/>
  <c r="I78"/>
  <c r="A79"/>
  <c r="B79"/>
  <c r="B77" i="3" s="1"/>
  <c r="C79" i="1"/>
  <c r="D79"/>
  <c r="D77" i="3" s="1"/>
  <c r="E79" i="1"/>
  <c r="E77" i="3" s="1"/>
  <c r="F79" i="1"/>
  <c r="F77" i="3" s="1"/>
  <c r="G79" i="1"/>
  <c r="H79"/>
  <c r="I79"/>
  <c r="A80"/>
  <c r="B80"/>
  <c r="B78" i="3" s="1"/>
  <c r="C80" i="1"/>
  <c r="C78" i="3" s="1"/>
  <c r="D80" i="1"/>
  <c r="E80"/>
  <c r="E78" i="3" s="1"/>
  <c r="F80" i="1"/>
  <c r="F78" i="3" s="1"/>
  <c r="G80" i="1"/>
  <c r="G78" i="3" s="1"/>
  <c r="H80" i="1"/>
  <c r="I80"/>
  <c r="A81"/>
  <c r="B81"/>
  <c r="B79" i="3" s="1"/>
  <c r="C81" i="1"/>
  <c r="D81"/>
  <c r="D79" i="3" s="1"/>
  <c r="E81" i="1"/>
  <c r="E79" i="3" s="1"/>
  <c r="F81" i="1"/>
  <c r="F79" i="3" s="1"/>
  <c r="G81" i="1"/>
  <c r="H81"/>
  <c r="I81"/>
  <c r="A82"/>
  <c r="B82"/>
  <c r="B80" i="3" s="1"/>
  <c r="C82" i="1"/>
  <c r="C80" i="3" s="1"/>
  <c r="D82" i="1"/>
  <c r="E82"/>
  <c r="E80" i="3" s="1"/>
  <c r="F82" i="1"/>
  <c r="F80" i="3" s="1"/>
  <c r="G82" i="1"/>
  <c r="G80" i="3" s="1"/>
  <c r="H82" i="1"/>
  <c r="I82"/>
  <c r="A83"/>
  <c r="B83"/>
  <c r="B81" i="3" s="1"/>
  <c r="C83" i="1"/>
  <c r="D83"/>
  <c r="D81" i="3" s="1"/>
  <c r="E83" i="1"/>
  <c r="E81" i="3" s="1"/>
  <c r="F83" i="1"/>
  <c r="F81" i="3" s="1"/>
  <c r="G83" i="1"/>
  <c r="H83"/>
  <c r="I83"/>
  <c r="A84"/>
  <c r="B84"/>
  <c r="B82" i="3" s="1"/>
  <c r="C84" i="1"/>
  <c r="D84"/>
  <c r="D82" i="3" s="1"/>
  <c r="E84" i="1"/>
  <c r="F84"/>
  <c r="F82" i="3" s="1"/>
  <c r="G84" i="1"/>
  <c r="H84"/>
  <c r="I84"/>
  <c r="A85"/>
  <c r="B85"/>
  <c r="C85"/>
  <c r="D85"/>
  <c r="E85"/>
  <c r="F85"/>
  <c r="G85"/>
  <c r="H85"/>
  <c r="I85"/>
  <c r="A86"/>
  <c r="B86"/>
  <c r="B83" i="3" s="1"/>
  <c r="C86" i="1"/>
  <c r="D86"/>
  <c r="D83" i="3" s="1"/>
  <c r="E86" i="1"/>
  <c r="F86"/>
  <c r="F83" i="3" s="1"/>
  <c r="G86" i="1"/>
  <c r="H86"/>
  <c r="I86"/>
  <c r="A87"/>
  <c r="B87"/>
  <c r="B84" i="3" s="1"/>
  <c r="C87" i="1"/>
  <c r="C84" i="3" s="1"/>
  <c r="D87" i="1"/>
  <c r="D84" i="3" s="1"/>
  <c r="E87" i="1"/>
  <c r="F87"/>
  <c r="F84" i="3" s="1"/>
  <c r="G87" i="1"/>
  <c r="G84" i="3" s="1"/>
  <c r="H87" i="1"/>
  <c r="I87"/>
  <c r="A88"/>
  <c r="B88"/>
  <c r="C88"/>
  <c r="C85" i="3" s="1"/>
  <c r="D88" i="1"/>
  <c r="D85" i="3" s="1"/>
  <c r="E88" i="1"/>
  <c r="E85" i="3" s="1"/>
  <c r="F88" i="1"/>
  <c r="G88"/>
  <c r="G85" i="3" s="1"/>
  <c r="H88" i="1"/>
  <c r="I88"/>
  <c r="G65"/>
  <c r="G64" i="3" s="1"/>
  <c r="F65" i="1"/>
  <c r="F64" i="3" s="1"/>
  <c r="E65" i="1"/>
  <c r="D65"/>
  <c r="D64" i="3" s="1"/>
  <c r="C65" i="1"/>
  <c r="I65" s="1"/>
  <c r="B65"/>
  <c r="H65" s="1"/>
  <c r="A65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B27"/>
  <c r="C27"/>
  <c r="D27"/>
  <c r="E27"/>
  <c r="F27"/>
  <c r="G27"/>
  <c r="A27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A11"/>
  <c r="A12"/>
  <c r="A13"/>
  <c r="A14"/>
  <c r="A15"/>
  <c r="A16"/>
  <c r="A17"/>
  <c r="A18"/>
  <c r="A19"/>
  <c r="A20"/>
  <c r="A21"/>
  <c r="A22"/>
  <c r="A10"/>
  <c r="G93" i="3"/>
  <c r="E93"/>
  <c r="C93"/>
  <c r="D92"/>
  <c r="F92"/>
  <c r="B92"/>
  <c r="C65"/>
  <c r="E65"/>
  <c r="B66"/>
  <c r="C66"/>
  <c r="D66"/>
  <c r="E66"/>
  <c r="F66"/>
  <c r="G66"/>
  <c r="C67"/>
  <c r="G67"/>
  <c r="D68"/>
  <c r="C69"/>
  <c r="G69"/>
  <c r="D70"/>
  <c r="C71"/>
  <c r="G71"/>
  <c r="D72"/>
  <c r="C73"/>
  <c r="G73"/>
  <c r="D74"/>
  <c r="C75"/>
  <c r="G75"/>
  <c r="D76"/>
  <c r="C77"/>
  <c r="G77"/>
  <c r="D78"/>
  <c r="C79"/>
  <c r="G79"/>
  <c r="D80"/>
  <c r="C81"/>
  <c r="G81"/>
  <c r="C82"/>
  <c r="E82"/>
  <c r="G82"/>
  <c r="C83"/>
  <c r="E83"/>
  <c r="G83"/>
  <c r="E84"/>
  <c r="B85"/>
  <c r="F85"/>
  <c r="B86"/>
  <c r="C86"/>
  <c r="D86"/>
  <c r="E86"/>
  <c r="F86"/>
  <c r="G86"/>
  <c r="B87"/>
  <c r="C87"/>
  <c r="D87"/>
  <c r="E87"/>
  <c r="F87"/>
  <c r="G87"/>
  <c r="E64"/>
  <c r="I67" i="1" l="1"/>
  <c r="C64" i="3"/>
  <c r="F50" i="1"/>
  <c r="D50"/>
  <c r="B50"/>
  <c r="H67"/>
  <c r="B64" i="3"/>
  <c r="D24" i="1"/>
  <c r="B24"/>
  <c r="F24"/>
  <c r="G24"/>
  <c r="E24"/>
  <c r="C24"/>
  <c r="H27"/>
  <c r="G50"/>
  <c r="E50"/>
  <c r="C50"/>
  <c r="I27"/>
  <c r="H10"/>
  <c r="H28"/>
  <c r="I96"/>
  <c r="I93" i="3" s="1"/>
  <c r="I22" i="1"/>
  <c r="I21"/>
  <c r="I19"/>
  <c r="I18"/>
  <c r="I17"/>
  <c r="I16"/>
  <c r="I15"/>
  <c r="I14"/>
  <c r="I13"/>
  <c r="I12"/>
  <c r="I11"/>
  <c r="I10"/>
  <c r="I47"/>
  <c r="H46"/>
  <c r="I45"/>
  <c r="H44"/>
  <c r="I43"/>
  <c r="H42"/>
  <c r="I41"/>
  <c r="H40"/>
  <c r="I39"/>
  <c r="H38"/>
  <c r="I37"/>
  <c r="H36"/>
  <c r="I35"/>
  <c r="H34"/>
  <c r="I33"/>
  <c r="H32"/>
  <c r="I31"/>
  <c r="H30"/>
  <c r="I29"/>
  <c r="H22"/>
  <c r="H21"/>
  <c r="H20"/>
  <c r="H19"/>
  <c r="H18"/>
  <c r="H17"/>
  <c r="H16"/>
  <c r="H15"/>
  <c r="H14"/>
  <c r="H13"/>
  <c r="H12"/>
  <c r="H47"/>
  <c r="I46"/>
  <c r="H45"/>
  <c r="I44"/>
  <c r="H43"/>
  <c r="I42"/>
  <c r="H41"/>
  <c r="I40"/>
  <c r="H39"/>
  <c r="I38"/>
  <c r="H37"/>
  <c r="I36"/>
  <c r="H35"/>
  <c r="I34"/>
  <c r="H33"/>
  <c r="I32"/>
  <c r="H31"/>
  <c r="I30"/>
  <c r="H29"/>
  <c r="I28"/>
  <c r="H96"/>
  <c r="H93" i="3" s="1"/>
  <c r="I20" i="1"/>
  <c r="H11"/>
  <c r="I95"/>
  <c r="C97"/>
  <c r="B12" i="3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I66" i="3" s="1"/>
  <c r="H66" i="2"/>
  <c r="H66" i="3" s="1"/>
  <c r="I65" i="2"/>
  <c r="H65"/>
  <c r="I64"/>
  <c r="I88" s="1"/>
  <c r="I96" s="1"/>
  <c r="H64"/>
  <c r="H88" s="1"/>
  <c r="H96" s="1"/>
  <c r="G49"/>
  <c r="F49"/>
  <c r="E49"/>
  <c r="D49"/>
  <c r="C49"/>
  <c r="B49"/>
  <c r="I48"/>
  <c r="I48" i="3" s="1"/>
  <c r="H48" i="2"/>
  <c r="H48" i="3" s="1"/>
  <c r="I47" i="2"/>
  <c r="I47" i="3" s="1"/>
  <c r="H47" i="2"/>
  <c r="H47" i="3" s="1"/>
  <c r="I46" i="2"/>
  <c r="I46" i="3" s="1"/>
  <c r="H46" i="2"/>
  <c r="H46" i="3" s="1"/>
  <c r="I45" i="2"/>
  <c r="I45" i="3" s="1"/>
  <c r="H45" i="2"/>
  <c r="H45" i="3" s="1"/>
  <c r="I44" i="2"/>
  <c r="H44"/>
  <c r="I43"/>
  <c r="I43" i="3" s="1"/>
  <c r="H43" i="2"/>
  <c r="H43" i="3" s="1"/>
  <c r="I42" i="2"/>
  <c r="I42" i="3" s="1"/>
  <c r="H42" i="2"/>
  <c r="I41"/>
  <c r="H41"/>
  <c r="I40"/>
  <c r="I40" i="3" s="1"/>
  <c r="H40" i="2"/>
  <c r="H40" i="3" s="1"/>
  <c r="I39" i="2"/>
  <c r="I39" i="3" s="1"/>
  <c r="H39" i="2"/>
  <c r="I38"/>
  <c r="I38" i="3" s="1"/>
  <c r="H38" i="2"/>
  <c r="H38" i="3" s="1"/>
  <c r="I37" i="2"/>
  <c r="H37"/>
  <c r="I36"/>
  <c r="I36" i="3" s="1"/>
  <c r="H36" i="2"/>
  <c r="I35"/>
  <c r="I35" i="3" s="1"/>
  <c r="H35" i="2"/>
  <c r="H35" i="3" s="1"/>
  <c r="I34" i="2"/>
  <c r="H34"/>
  <c r="I33"/>
  <c r="I33" i="3" s="1"/>
  <c r="H33" i="2"/>
  <c r="H33" i="3" s="1"/>
  <c r="I32" i="2"/>
  <c r="I32" i="3" s="1"/>
  <c r="H32" i="2"/>
  <c r="I31"/>
  <c r="I31" i="3" s="1"/>
  <c r="H31" i="2"/>
  <c r="H31" i="3" s="1"/>
  <c r="I30" i="2"/>
  <c r="H30"/>
  <c r="I29"/>
  <c r="I29" i="3" s="1"/>
  <c r="H29" i="2"/>
  <c r="H29" i="3" s="1"/>
  <c r="I28" i="2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I23" i="3" s="1"/>
  <c r="H23" i="2"/>
  <c r="H23" i="3" s="1"/>
  <c r="I22" i="2"/>
  <c r="I22" i="3" s="1"/>
  <c r="H22" i="2"/>
  <c r="I21"/>
  <c r="H21"/>
  <c r="H21" i="3" s="1"/>
  <c r="I20" i="2"/>
  <c r="H20"/>
  <c r="I19"/>
  <c r="I19" i="3" s="1"/>
  <c r="H19" i="2"/>
  <c r="H19" i="3" s="1"/>
  <c r="I18" i="2"/>
  <c r="H18"/>
  <c r="H18" i="3" s="1"/>
  <c r="I17" i="2"/>
  <c r="I17" i="3" s="1"/>
  <c r="H17" i="2"/>
  <c r="H17" i="3" s="1"/>
  <c r="I16" i="2"/>
  <c r="H16"/>
  <c r="I15"/>
  <c r="H15"/>
  <c r="H15" i="3" s="1"/>
  <c r="I14" i="2"/>
  <c r="I14" i="3" s="1"/>
  <c r="H14" i="2"/>
  <c r="H14" i="3" s="1"/>
  <c r="I13" i="2"/>
  <c r="I13" i="3" s="1"/>
  <c r="H13" i="2"/>
  <c r="H13" i="3" s="1"/>
  <c r="I12" i="2"/>
  <c r="H12"/>
  <c r="I11"/>
  <c r="I24" s="1"/>
  <c r="I51" s="1"/>
  <c r="H11"/>
  <c r="H24" s="1"/>
  <c r="H51" s="1"/>
  <c r="I83" i="3"/>
  <c r="H83"/>
  <c r="I11" l="1"/>
  <c r="F24"/>
  <c r="B24"/>
  <c r="I21"/>
  <c r="H11"/>
  <c r="G24"/>
  <c r="C94"/>
  <c r="I20"/>
  <c r="I28"/>
  <c r="I30"/>
  <c r="I34"/>
  <c r="I37"/>
  <c r="I41"/>
  <c r="I44"/>
  <c r="H12"/>
  <c r="H16"/>
  <c r="H20"/>
  <c r="H22"/>
  <c r="H30"/>
  <c r="H32"/>
  <c r="H34"/>
  <c r="H36"/>
  <c r="H37"/>
  <c r="H39"/>
  <c r="H41"/>
  <c r="H42"/>
  <c r="H44"/>
  <c r="I12"/>
  <c r="I15"/>
  <c r="I16"/>
  <c r="I18"/>
  <c r="C24"/>
  <c r="H28"/>
  <c r="E24"/>
  <c r="D24"/>
  <c r="I24" i="1"/>
  <c r="I24" i="3" s="1"/>
  <c r="I50" i="1"/>
  <c r="H50"/>
  <c r="H24"/>
  <c r="H24" i="3" s="1"/>
  <c r="B96" i="2"/>
  <c r="B98" s="1"/>
  <c r="H98"/>
  <c r="F98"/>
  <c r="I98"/>
  <c r="C98"/>
  <c r="E98"/>
  <c r="G98"/>
  <c r="D98"/>
  <c r="I92" i="3"/>
  <c r="G97" i="1"/>
  <c r="G94" i="3" s="1"/>
  <c r="F97" i="1"/>
  <c r="F94" i="3" s="1"/>
  <c r="E97" i="1"/>
  <c r="E94" i="3" s="1"/>
  <c r="D97" i="1"/>
  <c r="D94" i="3" s="1"/>
  <c r="I97" i="1"/>
  <c r="I94" i="3" s="1"/>
  <c r="B97" i="1"/>
  <c r="B94" i="3" s="1"/>
  <c r="G91" i="1"/>
  <c r="G88" i="3" s="1"/>
  <c r="F91" i="1"/>
  <c r="F88" i="3" s="1"/>
  <c r="E91" i="1"/>
  <c r="E88" i="3" s="1"/>
  <c r="D91" i="1"/>
  <c r="D88" i="3" s="1"/>
  <c r="C91" i="1"/>
  <c r="C88" i="3" s="1"/>
  <c r="C96" s="1"/>
  <c r="B91" i="1"/>
  <c r="B88" i="3" s="1"/>
  <c r="I87"/>
  <c r="H87"/>
  <c r="I86"/>
  <c r="H86"/>
  <c r="I85"/>
  <c r="H85"/>
  <c r="I84"/>
  <c r="H84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5"/>
  <c r="H65"/>
  <c r="H64"/>
  <c r="E96" l="1"/>
  <c r="G96"/>
  <c r="B96"/>
  <c r="D96"/>
  <c r="F96"/>
  <c r="I91" i="1"/>
  <c r="I88" i="3" s="1"/>
  <c r="I96" s="1"/>
  <c r="I64"/>
  <c r="H97" i="1"/>
  <c r="H94" i="3" s="1"/>
  <c r="H92"/>
  <c r="B99" i="1"/>
  <c r="D99"/>
  <c r="F99"/>
  <c r="C99"/>
  <c r="E99"/>
  <c r="G99"/>
  <c r="H91"/>
  <c r="I99" l="1"/>
  <c r="B49" i="3"/>
  <c r="B52" i="1"/>
  <c r="H99"/>
  <c r="H88" i="3"/>
  <c r="H96" s="1"/>
  <c r="I49"/>
  <c r="H49"/>
  <c r="B51"/>
  <c r="B98" s="1"/>
  <c r="G49"/>
  <c r="G51" s="1"/>
  <c r="G98" s="1"/>
  <c r="F49"/>
  <c r="E49"/>
  <c r="E51" s="1"/>
  <c r="E98" s="1"/>
  <c r="D49"/>
  <c r="D51" s="1"/>
  <c r="D98" s="1"/>
  <c r="C49"/>
  <c r="C51" s="1"/>
  <c r="C98" s="1"/>
  <c r="F51"/>
  <c r="F98" s="1"/>
  <c r="D52" i="1" l="1"/>
  <c r="D101" s="1"/>
  <c r="C52"/>
  <c r="C101" s="1"/>
  <c r="E52"/>
  <c r="E101" s="1"/>
  <c r="G52"/>
  <c r="G101" s="1"/>
  <c r="B101"/>
  <c r="F52"/>
  <c r="F101" s="1"/>
  <c r="H52" l="1"/>
  <c r="H101" s="1"/>
  <c r="H51" i="3"/>
  <c r="H98" s="1"/>
  <c r="I52" i="1"/>
  <c r="I101" s="1"/>
  <c r="I51" i="3"/>
  <c r="I98" s="1"/>
</calcChain>
</file>

<file path=xl/sharedStrings.xml><?xml version="1.0" encoding="utf-8"?>
<sst xmlns="http://schemas.openxmlformats.org/spreadsheetml/2006/main" count="414" uniqueCount="166">
  <si>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</si>
  <si>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</si>
  <si>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</si>
  <si>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</si>
  <si>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</si>
  <si>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</si>
  <si>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</si>
  <si>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</si>
  <si>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</si>
  <si>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</si>
  <si>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</si>
  <si>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</si>
  <si>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</si>
  <si>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</si>
  <si>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</si>
  <si>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</si>
  <si>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</si>
  <si>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</si>
  <si>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</si>
  <si>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</si>
  <si>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</si>
  <si>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</si>
  <si>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</si>
  <si>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</si>
  <si>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</si>
  <si>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</si>
  <si>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</si>
  <si>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</si>
  <si>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</si>
  <si>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</si>
  <si>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</si>
  <si>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</si>
  <si>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</si>
  <si>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</si>
  <si>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</si>
  <si>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</si>
  <si>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</si>
  <si>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</si>
  <si>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</si>
  <si>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</si>
  <si>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</si>
  <si>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</si>
  <si>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</si>
  <si>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</si>
  <si>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</si>
  <si>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</si>
  <si>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</si>
  <si>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</si>
  <si>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</si>
  <si>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</si>
  <si>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</si>
  <si>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</si>
  <si>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</si>
  <si>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</si>
  <si>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</si>
  <si>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</si>
  <si>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</si>
  <si>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</si>
  <si>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</si>
  <si>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</si>
  <si>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</si>
  <si>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</si>
  <si>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</si>
  <si>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</si>
  <si>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</si>
  <si>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</si>
  <si>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</si>
  <si>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</si>
  <si>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</si>
  <si>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</si>
  <si>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</si>
  <si>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</si>
  <si>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</si>
  <si>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</si>
  <si>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</si>
  <si>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</si>
  <si>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</si>
  <si>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</si>
  <si>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</si>
  <si>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</si>
  <si>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</si>
  <si>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</si>
  <si>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</si>
  <si>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</si>
  <si>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</si>
  <si>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</si>
  <si>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</si>
  <si>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</si>
  <si>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Harris Stowe State University</t>
  </si>
  <si>
    <t>Jefferson College</t>
  </si>
  <si>
    <t>Lincoln University</t>
  </si>
  <si>
    <t>Linn State Technical College</t>
  </si>
  <si>
    <t>MCC - Blue River</t>
  </si>
  <si>
    <t>MCC - Business and Technology Cente</t>
  </si>
  <si>
    <t>MCC - Longview</t>
  </si>
  <si>
    <t>MCC - Maple Woods</t>
  </si>
  <si>
    <t>MCC - Penn Valley</t>
  </si>
  <si>
    <t>Mineral Area College</t>
  </si>
  <si>
    <t>Missouri Southern State University</t>
  </si>
  <si>
    <t>Missouri State University</t>
  </si>
  <si>
    <t>Missouri State University - West Pl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</si>
  <si>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</si>
  <si>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</si>
  <si>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</si>
  <si>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</si>
  <si>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</si>
  <si>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</si>
  <si>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</si>
  <si>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</si>
  <si>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</si>
  <si>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</si>
  <si>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</si>
  <si>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</si>
  <si>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</si>
  <si>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</si>
  <si>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Subtotal</t>
  </si>
  <si>
    <t>P4</t>
  </si>
  <si>
    <t>P2</t>
  </si>
  <si>
    <t>I4</t>
  </si>
  <si>
    <t>I2</t>
  </si>
  <si>
    <t>Missouri University of Science &amp; Te</t>
  </si>
  <si>
    <t>St. Louis CC - Wildwood</t>
  </si>
  <si>
    <t>St. Louis CC - Meramec</t>
  </si>
  <si>
    <t>St. Louis CC - Forest Park</t>
  </si>
  <si>
    <t>St. Louis CC - Florissant Valley</t>
  </si>
  <si>
    <t>William Woods University</t>
  </si>
  <si>
    <t>William Jewell College</t>
  </si>
  <si>
    <t>Westminster College (MO)</t>
  </si>
  <si>
    <t>Webster University</t>
  </si>
  <si>
    <t>Washington University</t>
  </si>
  <si>
    <t>Stephens College</t>
  </si>
  <si>
    <t>Southwest Baptist University</t>
  </si>
  <si>
    <t>Saint Louis University</t>
  </si>
  <si>
    <t>Rockhurst University</t>
  </si>
  <si>
    <t>Park University</t>
  </si>
  <si>
    <t>Missouri Valley College</t>
  </si>
  <si>
    <t>Missouri Baptist College/University</t>
  </si>
  <si>
    <t>Maryville University</t>
  </si>
  <si>
    <t>Lindenwood University</t>
  </si>
  <si>
    <t>Hannibal-Lagrange College</t>
  </si>
  <si>
    <t>Fontbonne College/University</t>
  </si>
  <si>
    <t>Evangel University</t>
  </si>
  <si>
    <t>Drury University</t>
  </si>
  <si>
    <t>Culver-Stockton College</t>
  </si>
  <si>
    <t>Columbia College</t>
  </si>
  <si>
    <t>College of the Ozarks</t>
  </si>
  <si>
    <t>Central Methodist Unviersity - CLAS</t>
  </si>
  <si>
    <t>Central Methodist University - GRES</t>
  </si>
  <si>
    <t>Avila College/University</t>
  </si>
  <si>
    <t>Wentworth Military Academy</t>
  </si>
  <si>
    <t>Cottey College</t>
  </si>
  <si>
    <t>UG_HCT</t>
  </si>
  <si>
    <t>UG_FTE</t>
  </si>
  <si>
    <t>GR_HCT</t>
  </si>
  <si>
    <t>GR_FTE</t>
  </si>
  <si>
    <t>FP_HCT</t>
  </si>
  <si>
    <t>FP_FTE</t>
  </si>
  <si>
    <t>sector</t>
  </si>
  <si>
    <t>ficename</t>
  </si>
  <si>
    <t>calyear</t>
  </si>
  <si>
    <t>SOURCE:  DHE02</t>
  </si>
  <si>
    <t>updated</t>
  </si>
  <si>
    <t>Updated</t>
  </si>
  <si>
    <t>INSTITUTIONS, BY STUDENT LEVEL, FALL 2010</t>
  </si>
  <si>
    <t>Central Methodist University - CGES</t>
  </si>
  <si>
    <t>Central Methodist University - CLAS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</si>
</sst>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83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43" fontId="11" fillId="0" borderId="0" applyFont="0" applyFill="0" applyBorder="0" applyAlignment="0" applyProtection="0"/>
    <xf numFmtId="0" fontId="1" fillId="0" borderId="0"/>
  </cellStyleXfs>
  <cellXfs count="55">
    <xf numFmtId="0" fontId="0" fillId="0" borderId="0" xfId="0" applyNumberFormat="1" applyFont="1" applyAlignment="1" applyProtection="1">
      <protection locked="0"/>
    </xf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NumberFormat="1" applyFont="1" applyFill="1" applyBorder="1" applyAlignment="1"/>
    <xf numFmtId="3" fontId="2" fillId="0" borderId="2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3" fontId="2" fillId="0" borderId="0" xfId="0" applyNumberFormat="1" applyFont="1" applyFill="1" applyAlignment="1"/>
    <xf numFmtId="1" fontId="2" fillId="0" borderId="0" xfId="0" applyNumberFormat="1" applyFont="1" applyFill="1" applyAlignment="1"/>
    <xf numFmtId="3" fontId="2" fillId="0" borderId="0" xfId="0" applyNumberFormat="1" applyFont="1" applyFill="1"/>
    <xf numFmtId="0" fontId="2" fillId="0" borderId="3" xfId="0" applyFont="1" applyFill="1" applyBorder="1" applyAlignment="1"/>
    <xf numFmtId="3" fontId="2" fillId="0" borderId="3" xfId="0" applyNumberFormat="1" applyFont="1" applyFill="1" applyBorder="1" applyAlignment="1"/>
    <xf numFmtId="3" fontId="2" fillId="0" borderId="0" xfId="143" applyNumberFormat="1" applyFont="1" applyFill="1"/>
    <xf numFmtId="3" fontId="2" fillId="0" borderId="0" xfId="151" applyNumberFormat="1" applyFont="1" applyFill="1"/>
    <xf numFmtId="3" fontId="9" fillId="0" borderId="0" xfId="160" applyNumberFormat="1" applyFont="1" applyFill="1"/>
    <xf numFmtId="3" fontId="2" fillId="0" borderId="0" xfId="161" applyNumberFormat="1" applyFont="1" applyFill="1"/>
    <xf numFmtId="3" fontId="2" fillId="0" borderId="0" xfId="162" applyNumberFormat="1" applyFont="1" applyFill="1"/>
    <xf numFmtId="3" fontId="2" fillId="0" borderId="0" xfId="163" applyNumberFormat="1" applyFont="1" applyFill="1"/>
    <xf numFmtId="3" fontId="2" fillId="0" borderId="0" xfId="164" applyNumberFormat="1" applyFont="1" applyFill="1"/>
    <xf numFmtId="3" fontId="2" fillId="0" borderId="0" xfId="165" applyNumberFormat="1" applyFont="1" applyFill="1"/>
    <xf numFmtId="3" fontId="2" fillId="0" borderId="0" xfId="166" applyNumberFormat="1" applyFont="1" applyFill="1"/>
    <xf numFmtId="3" fontId="2" fillId="0" borderId="0" xfId="167" applyNumberFormat="1" applyFont="1" applyFill="1"/>
    <xf numFmtId="3" fontId="2" fillId="0" borderId="0" xfId="168" applyNumberFormat="1" applyFont="1" applyFill="1"/>
    <xf numFmtId="3" fontId="2" fillId="0" borderId="0" xfId="169" applyNumberFormat="1" applyFont="1" applyFill="1"/>
    <xf numFmtId="3" fontId="9" fillId="0" borderId="0" xfId="170" applyNumberFormat="1" applyFont="1" applyFill="1"/>
    <xf numFmtId="3" fontId="2" fillId="0" borderId="0" xfId="172" applyNumberFormat="1" applyFont="1" applyFill="1"/>
    <xf numFmtId="3" fontId="2" fillId="0" borderId="0" xfId="171" applyNumberFormat="1" applyFont="1" applyFill="1"/>
    <xf numFmtId="3" fontId="2" fillId="0" borderId="0" xfId="173" applyNumberFormat="1" applyFont="1" applyFill="1"/>
    <xf numFmtId="3" fontId="2" fillId="0" borderId="0" xfId="174" applyNumberFormat="1" applyFont="1" applyFill="1"/>
    <xf numFmtId="3" fontId="2" fillId="0" borderId="0" xfId="175" applyNumberFormat="1" applyFont="1" applyFill="1"/>
    <xf numFmtId="3" fontId="2" fillId="0" borderId="0" xfId="176" applyNumberFormat="1" applyFont="1" applyFill="1"/>
    <xf numFmtId="3" fontId="2" fillId="0" borderId="0" xfId="178" applyNumberFormat="1" applyFont="1" applyFill="1"/>
    <xf numFmtId="3" fontId="2" fillId="0" borderId="0" xfId="179" applyNumberFormat="1" applyFont="1" applyFill="1"/>
    <xf numFmtId="0" fontId="2" fillId="0" borderId="0" xfId="0" applyFont="1" applyFill="1" applyAlignment="1">
      <alignment horizontal="left" wrapText="1"/>
    </xf>
    <xf numFmtId="3" fontId="2" fillId="0" borderId="0" xfId="177" applyNumberFormat="1" applyFont="1" applyFill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/>
    <xf numFmtId="3" fontId="2" fillId="0" borderId="0" xfId="131" applyNumberFormat="1" applyFont="1" applyFill="1"/>
    <xf numFmtId="3" fontId="2" fillId="0" borderId="0" xfId="136" applyNumberFormat="1" applyFont="1" applyFill="1"/>
    <xf numFmtId="3" fontId="10" fillId="0" borderId="0" xfId="0" applyNumberFormat="1" applyFont="1" applyFill="1"/>
    <xf numFmtId="3" fontId="10" fillId="0" borderId="0" xfId="0" applyNumberFormat="1" applyFont="1" applyFill="1" applyAlignment="1"/>
    <xf numFmtId="0" fontId="10" fillId="0" borderId="0" xfId="0" applyNumberFormat="1" applyFont="1" applyFill="1" applyAlignment="1"/>
    <xf numFmtId="0" fontId="5" fillId="0" borderId="0" xfId="0" applyNumberFormat="1" applyFont="1" applyAlignment="1"/>
    <xf numFmtId="0" fontId="0" fillId="0" borderId="0" xfId="0"/>
    <xf numFmtId="164" fontId="2" fillId="0" borderId="0" xfId="181" applyNumberFormat="1" applyFont="1" applyFill="1" applyAlignment="1"/>
    <xf numFmtId="14" fontId="0" fillId="0" borderId="0" xfId="0" applyNumberFormat="1"/>
    <xf numFmtId="14" fontId="2" fillId="0" borderId="0" xfId="0" applyNumberFormat="1" applyFont="1" applyFill="1" applyAlignment="1"/>
    <xf numFmtId="0" fontId="2" fillId="0" borderId="1" xfId="0" applyNumberFormat="1" applyFont="1" applyFill="1" applyBorder="1" applyAlignment="1">
      <alignment horizontal="center" wrapText="1"/>
    </xf>
  </cellXfs>
  <cellStyles count="183">
    <cellStyle name="Comma" xfId="181" builtinId="3"/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" xfId="182"/>
    <cellStyle name="Normal 62 2" xfId="158"/>
    <cellStyle name="Normal 63 2" xfId="159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A103"/>
  <sheetViews>
    <sheetView tabSelected="1" showOutlineSymbols="0" view="pageBreakPreview" topLeftCell="A31" zoomScaleNormal="85" zoomScaleSheetLayoutView="100" workbookViewId="0">
      <selection activeCell="L64" sqref="L6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3" style="2" bestFit="1" customWidth="1"/>
    <col min="5" max="6" width="9.19921875" style="2" customWidth="1"/>
    <col min="7" max="7" width="10.59765625" style="2" customWidth="1"/>
    <col min="8" max="8" width="9.19921875" style="2" customWidth="1"/>
    <col min="9" max="9" width="12.5976562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tr">
        <f>CONCATENATE("FALL ",data!I2)</f>
        <v>FALL 2010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45.75" customHeight="1" thickTop="1">
      <c r="A5" s="3"/>
      <c r="B5" s="54" t="s">
        <v>1</v>
      </c>
      <c r="C5" s="54"/>
      <c r="D5" s="54" t="s">
        <v>2</v>
      </c>
      <c r="E5" s="54"/>
      <c r="F5" s="54" t="s">
        <v>3</v>
      </c>
      <c r="G5" s="54"/>
      <c r="H5" s="54" t="s">
        <v>4</v>
      </c>
      <c r="I5" s="5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2" t="str">
        <f>data!A49</f>
        <v>Harris Stowe State University</v>
      </c>
      <c r="B10" s="51">
        <f>data!B49</f>
        <v>1666</v>
      </c>
      <c r="C10" s="51">
        <f>data!C49</f>
        <v>1320.7333332999999</v>
      </c>
      <c r="D10" s="51">
        <f>data!D49</f>
        <v>0</v>
      </c>
      <c r="E10" s="51">
        <f>data!E49</f>
        <v>0</v>
      </c>
      <c r="F10" s="51">
        <f>data!F49</f>
        <v>50</v>
      </c>
      <c r="G10" s="51">
        <f>data!G49</f>
        <v>31.583333332999999</v>
      </c>
      <c r="H10" s="51">
        <f>SUM(B10,D10,F10)</f>
        <v>1716</v>
      </c>
      <c r="I10" s="51">
        <f>SUM(C10,E10,G10)</f>
        <v>1352.3166666329998</v>
      </c>
    </row>
    <row r="11" spans="1:10" ht="12.75" customHeight="1">
      <c r="A11" s="2" t="str">
        <f>data!A50</f>
        <v>Lincoln University</v>
      </c>
      <c r="B11" s="51">
        <f>data!B50</f>
        <v>3159</v>
      </c>
      <c r="C11" s="51">
        <f>data!C50</f>
        <v>2370.5333332999999</v>
      </c>
      <c r="D11" s="51">
        <f>data!D50</f>
        <v>0</v>
      </c>
      <c r="E11" s="51">
        <f>data!E50</f>
        <v>0</v>
      </c>
      <c r="F11" s="51">
        <f>data!F50</f>
        <v>190</v>
      </c>
      <c r="G11" s="51">
        <f>data!G50</f>
        <v>100.16666667</v>
      </c>
      <c r="H11" s="51">
        <f t="shared" ref="H11:H22" si="0">SUM(B11,D11,F11)</f>
        <v>3349</v>
      </c>
      <c r="I11" s="51">
        <f t="shared" ref="I11:I22" si="1">SUM(C11,E11,G11)</f>
        <v>2470.6999999699997</v>
      </c>
    </row>
    <row r="12" spans="1:10" ht="12.75" customHeight="1">
      <c r="A12" s="2" t="str">
        <f>data!A51</f>
        <v>Missouri Southern State University</v>
      </c>
      <c r="B12" s="51">
        <f>data!B51</f>
        <v>5599</v>
      </c>
      <c r="C12" s="51">
        <f>data!C51</f>
        <v>4508.0333332999999</v>
      </c>
      <c r="D12" s="51">
        <f>data!D51</f>
        <v>0</v>
      </c>
      <c r="E12" s="51">
        <f>data!E51</f>
        <v>0</v>
      </c>
      <c r="F12" s="51">
        <f>data!F51</f>
        <v>203</v>
      </c>
      <c r="G12" s="51">
        <f>data!G51</f>
        <v>109.66666667</v>
      </c>
      <c r="H12" s="51">
        <f t="shared" si="0"/>
        <v>5802</v>
      </c>
      <c r="I12" s="51">
        <f t="shared" si="1"/>
        <v>4617.6999999700001</v>
      </c>
    </row>
    <row r="13" spans="1:10" ht="12.75" customHeight="1">
      <c r="A13" s="2" t="str">
        <f>data!A52</f>
        <v>Missouri State University</v>
      </c>
      <c r="B13" s="51">
        <f>data!B52</f>
        <v>17187</v>
      </c>
      <c r="C13" s="51">
        <f>data!C52</f>
        <v>14276.733333</v>
      </c>
      <c r="D13" s="51">
        <f>data!D52</f>
        <v>0</v>
      </c>
      <c r="E13" s="51">
        <f>data!E52</f>
        <v>0</v>
      </c>
      <c r="F13" s="51">
        <f>data!F52</f>
        <v>3224</v>
      </c>
      <c r="G13" s="51">
        <f>data!G52</f>
        <v>2163.75</v>
      </c>
      <c r="H13" s="51">
        <f t="shared" si="0"/>
        <v>20411</v>
      </c>
      <c r="I13" s="51">
        <f t="shared" si="1"/>
        <v>16440.483333</v>
      </c>
    </row>
    <row r="14" spans="1:10" ht="12.75" customHeight="1">
      <c r="A14" s="2" t="str">
        <f>data!A53</f>
        <v>Missouri University of Science &amp; Te</v>
      </c>
      <c r="B14" s="51">
        <f>data!B53</f>
        <v>5503</v>
      </c>
      <c r="C14" s="51">
        <f>data!C53</f>
        <v>5125.1333333000002</v>
      </c>
      <c r="D14" s="51">
        <f>data!D53</f>
        <v>0</v>
      </c>
      <c r="E14" s="51">
        <f>data!E53</f>
        <v>0</v>
      </c>
      <c r="F14" s="51">
        <f>data!F53</f>
        <v>1702</v>
      </c>
      <c r="G14" s="51">
        <f>data!G53</f>
        <v>1033.625</v>
      </c>
      <c r="H14" s="51">
        <f t="shared" si="0"/>
        <v>7205</v>
      </c>
      <c r="I14" s="51">
        <f t="shared" si="1"/>
        <v>6158.7583333000002</v>
      </c>
      <c r="J14" s="11"/>
    </row>
    <row r="15" spans="1:10" ht="12.75" customHeight="1">
      <c r="A15" s="2" t="str">
        <f>data!A54</f>
        <v>Missouri Western State University</v>
      </c>
      <c r="B15" s="51">
        <f>data!B54</f>
        <v>5977</v>
      </c>
      <c r="C15" s="51">
        <f>data!C54</f>
        <v>4725.1333333000002</v>
      </c>
      <c r="D15" s="51">
        <f>data!D54</f>
        <v>0</v>
      </c>
      <c r="E15" s="51">
        <f>data!E54</f>
        <v>0</v>
      </c>
      <c r="F15" s="51">
        <f>data!F54</f>
        <v>122</v>
      </c>
      <c r="G15" s="51">
        <f>data!G54</f>
        <v>57.916666667000001</v>
      </c>
      <c r="H15" s="51">
        <f t="shared" si="0"/>
        <v>6099</v>
      </c>
      <c r="I15" s="51">
        <f t="shared" si="1"/>
        <v>4783.0499999670001</v>
      </c>
      <c r="J15" s="11"/>
    </row>
    <row r="16" spans="1:10" ht="12.75" customHeight="1">
      <c r="A16" s="2" t="str">
        <f>data!A55</f>
        <v>Northwest Missouri State University</v>
      </c>
      <c r="B16" s="51">
        <f>data!B55</f>
        <v>6189</v>
      </c>
      <c r="C16" s="51">
        <f>data!C55</f>
        <v>5432.8</v>
      </c>
      <c r="D16" s="51">
        <f>data!D55</f>
        <v>0</v>
      </c>
      <c r="E16" s="51">
        <f>data!E55</f>
        <v>0</v>
      </c>
      <c r="F16" s="51">
        <f>data!F55</f>
        <v>949</v>
      </c>
      <c r="G16" s="51">
        <f>data!G55</f>
        <v>488.08333333000002</v>
      </c>
      <c r="H16" s="51">
        <f t="shared" si="0"/>
        <v>7138</v>
      </c>
      <c r="I16" s="51">
        <f t="shared" si="1"/>
        <v>5920.8833333299999</v>
      </c>
      <c r="J16" s="11"/>
    </row>
    <row r="17" spans="1:10" ht="12.75" customHeight="1">
      <c r="A17" s="2" t="str">
        <f>data!A56</f>
        <v>Southeast Missouri State University</v>
      </c>
      <c r="B17" s="51">
        <f>data!B56</f>
        <v>10013</v>
      </c>
      <c r="C17" s="51">
        <f>data!C56</f>
        <v>8363.9</v>
      </c>
      <c r="D17" s="51">
        <f>data!D56</f>
        <v>0</v>
      </c>
      <c r="E17" s="51">
        <f>data!E56</f>
        <v>0</v>
      </c>
      <c r="F17" s="51">
        <f>data!F56</f>
        <v>1054</v>
      </c>
      <c r="G17" s="51">
        <f>data!G56</f>
        <v>524.33333332999996</v>
      </c>
      <c r="H17" s="51">
        <f t="shared" si="0"/>
        <v>11067</v>
      </c>
      <c r="I17" s="51">
        <f t="shared" si="1"/>
        <v>8888.2333333299994</v>
      </c>
      <c r="J17" s="11"/>
    </row>
    <row r="18" spans="1:10" ht="12.75" customHeight="1">
      <c r="A18" s="2" t="str">
        <f>data!A57</f>
        <v>Truman State University</v>
      </c>
      <c r="B18" s="51">
        <f>data!B57</f>
        <v>5673</v>
      </c>
      <c r="C18" s="51">
        <f>data!C57</f>
        <v>5380.8333333</v>
      </c>
      <c r="D18" s="51">
        <f>data!D57</f>
        <v>0</v>
      </c>
      <c r="E18" s="51">
        <f>data!E57</f>
        <v>0</v>
      </c>
      <c r="F18" s="51">
        <f>data!F57</f>
        <v>359</v>
      </c>
      <c r="G18" s="51">
        <f>data!G57</f>
        <v>296.25</v>
      </c>
      <c r="H18" s="51">
        <f t="shared" si="0"/>
        <v>6032</v>
      </c>
      <c r="I18" s="51">
        <f t="shared" si="1"/>
        <v>5677.0833333</v>
      </c>
      <c r="J18" s="11"/>
    </row>
    <row r="19" spans="1:10" ht="12.75" customHeight="1">
      <c r="A19" s="2" t="str">
        <f>data!A58</f>
        <v>University of Central Missouri</v>
      </c>
      <c r="B19" s="51">
        <f>data!B58</f>
        <v>9054</v>
      </c>
      <c r="C19" s="51">
        <f>data!C58</f>
        <v>7817.7333332999997</v>
      </c>
      <c r="D19" s="51">
        <f>data!D58</f>
        <v>0</v>
      </c>
      <c r="E19" s="51">
        <f>data!E58</f>
        <v>0</v>
      </c>
      <c r="F19" s="51">
        <f>data!F58</f>
        <v>2291</v>
      </c>
      <c r="G19" s="51">
        <f>data!G58</f>
        <v>1231.0833333</v>
      </c>
      <c r="H19" s="51">
        <f t="shared" si="0"/>
        <v>11345</v>
      </c>
      <c r="I19" s="51">
        <f t="shared" si="1"/>
        <v>9048.8166665999997</v>
      </c>
      <c r="J19" s="11"/>
    </row>
    <row r="20" spans="1:10" ht="12.75" customHeight="1">
      <c r="A20" s="2" t="str">
        <f>data!A59</f>
        <v>University of Missouri-Columbia</v>
      </c>
      <c r="B20" s="51">
        <f>data!B59</f>
        <v>24834</v>
      </c>
      <c r="C20" s="51">
        <f>data!C59</f>
        <v>22899.3</v>
      </c>
      <c r="D20" s="51">
        <f>data!D59</f>
        <v>1197</v>
      </c>
      <c r="E20" s="51">
        <f>data!E59</f>
        <v>1174.6333333</v>
      </c>
      <c r="F20" s="51">
        <f>data!F59</f>
        <v>6310</v>
      </c>
      <c r="G20" s="51">
        <f>data!G59</f>
        <v>3756.5416667</v>
      </c>
      <c r="H20" s="51">
        <f t="shared" si="0"/>
        <v>32341</v>
      </c>
      <c r="I20" s="51">
        <f t="shared" si="1"/>
        <v>27830.474999999999</v>
      </c>
      <c r="J20" s="11"/>
    </row>
    <row r="21" spans="1:10" ht="12.75" customHeight="1">
      <c r="A21" s="2" t="str">
        <f>data!A60</f>
        <v>University of Missouri-Kansas City</v>
      </c>
      <c r="B21" s="51">
        <f>data!B60</f>
        <v>9850</v>
      </c>
      <c r="C21" s="51">
        <f>data!C60</f>
        <v>7394.1333333000002</v>
      </c>
      <c r="D21" s="51">
        <f>data!D60</f>
        <v>1638</v>
      </c>
      <c r="E21" s="51">
        <f>data!E60</f>
        <v>1618.5</v>
      </c>
      <c r="F21" s="51">
        <f>data!F60</f>
        <v>3771</v>
      </c>
      <c r="G21" s="51">
        <f>data!G60</f>
        <v>2029.625</v>
      </c>
      <c r="H21" s="51">
        <f t="shared" si="0"/>
        <v>15259</v>
      </c>
      <c r="I21" s="51">
        <f t="shared" si="1"/>
        <v>11042.2583333</v>
      </c>
      <c r="J21" s="11"/>
    </row>
    <row r="22" spans="1:10" ht="12.75" customHeight="1">
      <c r="A22" s="2" t="str">
        <f>data!A61</f>
        <v>University of Missouri-St. Louis</v>
      </c>
      <c r="B22" s="51">
        <f>data!B61</f>
        <v>13171</v>
      </c>
      <c r="C22" s="51">
        <f>data!C61</f>
        <v>8315.2000000000007</v>
      </c>
      <c r="D22" s="51">
        <f>data!D61</f>
        <v>171</v>
      </c>
      <c r="E22" s="51">
        <f>data!E61</f>
        <v>171</v>
      </c>
      <c r="F22" s="51">
        <f>data!F61</f>
        <v>3449</v>
      </c>
      <c r="G22" s="51">
        <f>data!G61</f>
        <v>1739.5416667</v>
      </c>
      <c r="H22" s="51">
        <f t="shared" si="0"/>
        <v>16791</v>
      </c>
      <c r="I22" s="51">
        <f t="shared" si="1"/>
        <v>10225.7416667</v>
      </c>
      <c r="J22" s="11"/>
    </row>
    <row r="23" spans="1:10" ht="12.75" customHeight="1"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2.75" customHeight="1">
      <c r="A24" s="1" t="s">
        <v>115</v>
      </c>
      <c r="B24" s="10">
        <f>SUM(B10:B23)</f>
        <v>117875</v>
      </c>
      <c r="C24" s="10">
        <f t="shared" ref="C24:I24" si="2">SUM(C10:C23)</f>
        <v>97930.199999399993</v>
      </c>
      <c r="D24" s="10">
        <f t="shared" si="2"/>
        <v>3006</v>
      </c>
      <c r="E24" s="10">
        <f t="shared" si="2"/>
        <v>2964.1333333000002</v>
      </c>
      <c r="F24" s="10">
        <f t="shared" si="2"/>
        <v>23674</v>
      </c>
      <c r="G24" s="10">
        <f t="shared" si="2"/>
        <v>13562.166666699999</v>
      </c>
      <c r="H24" s="10">
        <f t="shared" si="2"/>
        <v>144555</v>
      </c>
      <c r="I24" s="10">
        <f t="shared" si="2"/>
        <v>114456.4999994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2" t="str">
        <f>data!A28</f>
        <v>Crowder College</v>
      </c>
      <c r="B27" s="51">
        <f>data!B28</f>
        <v>5228</v>
      </c>
      <c r="C27" s="51">
        <f>data!C28</f>
        <v>3308.9333333</v>
      </c>
      <c r="D27" s="51">
        <f>data!D28</f>
        <v>0</v>
      </c>
      <c r="E27" s="51">
        <f>data!E28</f>
        <v>0</v>
      </c>
      <c r="F27" s="51">
        <f>data!F28</f>
        <v>0</v>
      </c>
      <c r="G27" s="51">
        <f>data!G28</f>
        <v>0</v>
      </c>
      <c r="H27" s="51">
        <f>SUM(B27,D27,F27)</f>
        <v>5228</v>
      </c>
      <c r="I27" s="51">
        <f>SUM(C27,E27,G27)</f>
        <v>3308.9333333</v>
      </c>
      <c r="J27" s="11"/>
    </row>
    <row r="28" spans="1:10" ht="12.75" customHeight="1">
      <c r="A28" s="2" t="str">
        <f>data!A29</f>
        <v>East Central College</v>
      </c>
      <c r="B28" s="51">
        <f>data!B29</f>
        <v>4471</v>
      </c>
      <c r="C28" s="51">
        <f>data!C29</f>
        <v>2919.1333332999998</v>
      </c>
      <c r="D28" s="51">
        <f>data!D29</f>
        <v>0</v>
      </c>
      <c r="E28" s="51">
        <f>data!E29</f>
        <v>0</v>
      </c>
      <c r="F28" s="51">
        <f>data!F29</f>
        <v>0</v>
      </c>
      <c r="G28" s="51">
        <f>data!G29</f>
        <v>0</v>
      </c>
      <c r="H28" s="51">
        <f t="shared" ref="H28:H47" si="3">SUM(B28,D28,F28)</f>
        <v>4471</v>
      </c>
      <c r="I28" s="51">
        <f t="shared" ref="I28:I47" si="4">SUM(C28,E28,G28)</f>
        <v>2919.1333332999998</v>
      </c>
      <c r="J28" s="11"/>
    </row>
    <row r="29" spans="1:10" ht="12.75" customHeight="1">
      <c r="A29" s="2" t="str">
        <f>data!A30</f>
        <v>Jefferson College</v>
      </c>
      <c r="B29" s="51">
        <f>data!B30</f>
        <v>6192</v>
      </c>
      <c r="C29" s="51">
        <f>data!C30</f>
        <v>4290.4333333000004</v>
      </c>
      <c r="D29" s="51">
        <f>data!D30</f>
        <v>0</v>
      </c>
      <c r="E29" s="51">
        <f>data!E30</f>
        <v>0</v>
      </c>
      <c r="F29" s="51">
        <f>data!F30</f>
        <v>0</v>
      </c>
      <c r="G29" s="51">
        <f>data!G30</f>
        <v>0</v>
      </c>
      <c r="H29" s="51">
        <f t="shared" si="3"/>
        <v>6192</v>
      </c>
      <c r="I29" s="51">
        <f t="shared" si="4"/>
        <v>4290.4333333000004</v>
      </c>
    </row>
    <row r="30" spans="1:10" ht="12.75" customHeight="1">
      <c r="A30" s="2" t="str">
        <f>data!A31</f>
        <v>Linn State Technical College</v>
      </c>
      <c r="B30" s="51">
        <f>data!B31</f>
        <v>1176</v>
      </c>
      <c r="C30" s="51">
        <f>data!C31</f>
        <v>1132.8666667</v>
      </c>
      <c r="D30" s="51">
        <f>data!D31</f>
        <v>0</v>
      </c>
      <c r="E30" s="51">
        <f>data!E31</f>
        <v>0</v>
      </c>
      <c r="F30" s="51">
        <f>data!F31</f>
        <v>0</v>
      </c>
      <c r="G30" s="51">
        <f>data!G31</f>
        <v>0</v>
      </c>
      <c r="H30" s="51">
        <f t="shared" si="3"/>
        <v>1176</v>
      </c>
      <c r="I30" s="51">
        <f t="shared" si="4"/>
        <v>1132.8666667</v>
      </c>
    </row>
    <row r="31" spans="1:10" ht="12.75" customHeight="1">
      <c r="A31" s="2" t="str">
        <f>data!A32</f>
        <v>MCC - Blue River</v>
      </c>
      <c r="B31" s="51">
        <f>data!B32</f>
        <v>3531</v>
      </c>
      <c r="C31" s="51">
        <f>data!C32</f>
        <v>2244.6</v>
      </c>
      <c r="D31" s="51">
        <f>data!D32</f>
        <v>0</v>
      </c>
      <c r="E31" s="51">
        <f>data!E32</f>
        <v>0</v>
      </c>
      <c r="F31" s="51">
        <f>data!F32</f>
        <v>0</v>
      </c>
      <c r="G31" s="51">
        <f>data!G32</f>
        <v>0</v>
      </c>
      <c r="H31" s="51">
        <f t="shared" si="3"/>
        <v>3531</v>
      </c>
      <c r="I31" s="51">
        <f t="shared" si="4"/>
        <v>2244.6</v>
      </c>
      <c r="J31" s="1"/>
    </row>
    <row r="32" spans="1:10" ht="12.75" customHeight="1">
      <c r="A32" s="2" t="str">
        <f>data!A33</f>
        <v>MCC - Business and Technology Cente</v>
      </c>
      <c r="B32" s="51">
        <f>data!B33</f>
        <v>820</v>
      </c>
      <c r="C32" s="51">
        <f>data!C33</f>
        <v>497.86666666999997</v>
      </c>
      <c r="D32" s="51">
        <f>data!D33</f>
        <v>0</v>
      </c>
      <c r="E32" s="51">
        <f>data!E33</f>
        <v>0</v>
      </c>
      <c r="F32" s="51">
        <f>data!F33</f>
        <v>0</v>
      </c>
      <c r="G32" s="51">
        <f>data!G33</f>
        <v>0</v>
      </c>
      <c r="H32" s="51">
        <f t="shared" si="3"/>
        <v>820</v>
      </c>
      <c r="I32" s="51">
        <f t="shared" si="4"/>
        <v>497.86666666999997</v>
      </c>
      <c r="J32" s="1"/>
    </row>
    <row r="33" spans="1:10" ht="12.75" customHeight="1">
      <c r="A33" s="2" t="str">
        <f>data!A34</f>
        <v>MCC - Longview</v>
      </c>
      <c r="B33" s="51">
        <f>data!B34</f>
        <v>6428</v>
      </c>
      <c r="C33" s="51">
        <f>data!C34</f>
        <v>4052.8</v>
      </c>
      <c r="D33" s="51">
        <f>data!D34</f>
        <v>0</v>
      </c>
      <c r="E33" s="51">
        <f>data!E34</f>
        <v>0</v>
      </c>
      <c r="F33" s="51">
        <f>data!F34</f>
        <v>0</v>
      </c>
      <c r="G33" s="51">
        <f>data!G34</f>
        <v>0</v>
      </c>
      <c r="H33" s="51">
        <f t="shared" si="3"/>
        <v>6428</v>
      </c>
      <c r="I33" s="51">
        <f t="shared" si="4"/>
        <v>4052.8</v>
      </c>
      <c r="J33" s="1"/>
    </row>
    <row r="34" spans="1:10" ht="12.75" customHeight="1">
      <c r="A34" s="2" t="str">
        <f>data!A35</f>
        <v>MCC - Maple Woods</v>
      </c>
      <c r="B34" s="51">
        <f>data!B35</f>
        <v>5371</v>
      </c>
      <c r="C34" s="51">
        <f>data!C35</f>
        <v>3288.2</v>
      </c>
      <c r="D34" s="51">
        <f>data!D35</f>
        <v>0</v>
      </c>
      <c r="E34" s="51">
        <f>data!E35</f>
        <v>0</v>
      </c>
      <c r="F34" s="51">
        <f>data!F35</f>
        <v>0</v>
      </c>
      <c r="G34" s="51">
        <f>data!G35</f>
        <v>0</v>
      </c>
      <c r="H34" s="51">
        <f t="shared" si="3"/>
        <v>5371</v>
      </c>
      <c r="I34" s="51">
        <f t="shared" si="4"/>
        <v>3288.2</v>
      </c>
      <c r="J34" s="1"/>
    </row>
    <row r="35" spans="1:10" ht="12.75" customHeight="1">
      <c r="A35" s="2" t="str">
        <f>data!A36</f>
        <v>MCC - Penn Valley</v>
      </c>
      <c r="B35" s="51">
        <f>data!B36</f>
        <v>4945</v>
      </c>
      <c r="C35" s="51">
        <f>data!C36</f>
        <v>2894.8</v>
      </c>
      <c r="D35" s="51">
        <f>data!D36</f>
        <v>0</v>
      </c>
      <c r="E35" s="51">
        <f>data!E36</f>
        <v>0</v>
      </c>
      <c r="F35" s="51">
        <f>data!F36</f>
        <v>0</v>
      </c>
      <c r="G35" s="51">
        <f>data!G36</f>
        <v>0</v>
      </c>
      <c r="H35" s="51">
        <f t="shared" si="3"/>
        <v>4945</v>
      </c>
      <c r="I35" s="51">
        <f t="shared" si="4"/>
        <v>2894.8</v>
      </c>
      <c r="J35" s="1"/>
    </row>
    <row r="36" spans="1:10" ht="12.75" customHeight="1">
      <c r="A36" s="2" t="str">
        <f>data!A37</f>
        <v>Mineral Area College</v>
      </c>
      <c r="B36" s="51">
        <f>data!B37</f>
        <v>3958</v>
      </c>
      <c r="C36" s="51">
        <f>data!C37</f>
        <v>2848.4666667000001</v>
      </c>
      <c r="D36" s="51">
        <f>data!D37</f>
        <v>0</v>
      </c>
      <c r="E36" s="51">
        <f>data!E37</f>
        <v>0</v>
      </c>
      <c r="F36" s="51">
        <f>data!F37</f>
        <v>0</v>
      </c>
      <c r="G36" s="51">
        <f>data!G37</f>
        <v>0</v>
      </c>
      <c r="H36" s="51">
        <f t="shared" si="3"/>
        <v>3958</v>
      </c>
      <c r="I36" s="51">
        <f t="shared" si="4"/>
        <v>2848.4666667000001</v>
      </c>
      <c r="J36" s="1"/>
    </row>
    <row r="37" spans="1:10" ht="12.75" customHeight="1">
      <c r="A37" s="2" t="str">
        <f>data!A38</f>
        <v>Missouri State University - West Pl</v>
      </c>
      <c r="B37" s="51">
        <f>data!B38</f>
        <v>2219</v>
      </c>
      <c r="C37" s="51">
        <f>data!C38</f>
        <v>1550.5333333000001</v>
      </c>
      <c r="D37" s="51">
        <f>data!D38</f>
        <v>0</v>
      </c>
      <c r="E37" s="51">
        <f>data!E38</f>
        <v>0</v>
      </c>
      <c r="F37" s="51">
        <f>data!F38</f>
        <v>0</v>
      </c>
      <c r="G37" s="51">
        <f>data!G38</f>
        <v>0</v>
      </c>
      <c r="H37" s="51">
        <f t="shared" si="3"/>
        <v>2219</v>
      </c>
      <c r="I37" s="51">
        <f t="shared" si="4"/>
        <v>1550.5333333000001</v>
      </c>
      <c r="J37" s="1"/>
    </row>
    <row r="38" spans="1:10" ht="12.75" customHeight="1">
      <c r="A38" s="2" t="str">
        <f>data!A39</f>
        <v>Moberly Area Community College</v>
      </c>
      <c r="B38" s="51">
        <f>data!B39</f>
        <v>5440</v>
      </c>
      <c r="C38" s="51">
        <f>data!C39</f>
        <v>3725.0333332999999</v>
      </c>
      <c r="D38" s="51">
        <f>data!D39</f>
        <v>0</v>
      </c>
      <c r="E38" s="51">
        <f>data!E39</f>
        <v>0</v>
      </c>
      <c r="F38" s="51">
        <f>data!F39</f>
        <v>0</v>
      </c>
      <c r="G38" s="51">
        <f>data!G39</f>
        <v>0</v>
      </c>
      <c r="H38" s="51">
        <f t="shared" si="3"/>
        <v>5440</v>
      </c>
      <c r="I38" s="51">
        <f t="shared" si="4"/>
        <v>3725.0333332999999</v>
      </c>
      <c r="J38" s="1"/>
    </row>
    <row r="39" spans="1:10" ht="12.75" customHeight="1">
      <c r="A39" s="2" t="str">
        <f>data!A40</f>
        <v>North Central Missouri College</v>
      </c>
      <c r="B39" s="51">
        <f>data!B40</f>
        <v>1832</v>
      </c>
      <c r="C39" s="51">
        <f>data!C40</f>
        <v>1228.9333333</v>
      </c>
      <c r="D39" s="51">
        <f>data!D40</f>
        <v>0</v>
      </c>
      <c r="E39" s="51">
        <f>data!E40</f>
        <v>0</v>
      </c>
      <c r="F39" s="51">
        <f>data!F40</f>
        <v>0</v>
      </c>
      <c r="G39" s="51">
        <f>data!G40</f>
        <v>0</v>
      </c>
      <c r="H39" s="51">
        <f t="shared" si="3"/>
        <v>1832</v>
      </c>
      <c r="I39" s="51">
        <f t="shared" si="4"/>
        <v>1228.9333333</v>
      </c>
      <c r="J39" s="1"/>
    </row>
    <row r="40" spans="1:10" ht="12.75" customHeight="1">
      <c r="A40" s="2" t="str">
        <f>data!A41</f>
        <v>Ozarks Technical Community College</v>
      </c>
      <c r="B40" s="51">
        <f>data!B41</f>
        <v>13901</v>
      </c>
      <c r="C40" s="51">
        <f>data!C41</f>
        <v>9241.2666666999994</v>
      </c>
      <c r="D40" s="51">
        <f>data!D41</f>
        <v>0</v>
      </c>
      <c r="E40" s="51">
        <f>data!E41</f>
        <v>0</v>
      </c>
      <c r="F40" s="51">
        <f>data!F41</f>
        <v>0</v>
      </c>
      <c r="G40" s="51">
        <f>data!G41</f>
        <v>0</v>
      </c>
      <c r="H40" s="51">
        <f t="shared" si="3"/>
        <v>13901</v>
      </c>
      <c r="I40" s="51">
        <f t="shared" si="4"/>
        <v>9241.2666666999994</v>
      </c>
      <c r="J40" s="1"/>
    </row>
    <row r="41" spans="1:10" ht="12.75" customHeight="1">
      <c r="A41" s="2" t="str">
        <f>data!A42</f>
        <v>St. Charles Community College</v>
      </c>
      <c r="B41" s="51">
        <f>data!B42</f>
        <v>8202</v>
      </c>
      <c r="C41" s="51">
        <f>data!C42</f>
        <v>5387.4333333000004</v>
      </c>
      <c r="D41" s="51">
        <f>data!D42</f>
        <v>0</v>
      </c>
      <c r="E41" s="51">
        <f>data!E42</f>
        <v>0</v>
      </c>
      <c r="F41" s="51">
        <f>data!F42</f>
        <v>0</v>
      </c>
      <c r="G41" s="51">
        <f>data!G42</f>
        <v>0</v>
      </c>
      <c r="H41" s="51">
        <f t="shared" si="3"/>
        <v>8202</v>
      </c>
      <c r="I41" s="51">
        <f t="shared" si="4"/>
        <v>5387.4333333000004</v>
      </c>
      <c r="J41" s="1"/>
    </row>
    <row r="42" spans="1:10" ht="12.75" customHeight="1">
      <c r="A42" s="2" t="str">
        <f>data!A43</f>
        <v>St. Louis CC - Florissant Valley</v>
      </c>
      <c r="B42" s="51">
        <f>data!B43</f>
        <v>7557</v>
      </c>
      <c r="C42" s="51">
        <f>data!C43</f>
        <v>4646.4666667000001</v>
      </c>
      <c r="D42" s="51">
        <f>data!D43</f>
        <v>0</v>
      </c>
      <c r="E42" s="51">
        <f>data!E43</f>
        <v>0</v>
      </c>
      <c r="F42" s="51">
        <f>data!F43</f>
        <v>0</v>
      </c>
      <c r="G42" s="51">
        <f>data!G43</f>
        <v>0</v>
      </c>
      <c r="H42" s="51">
        <f t="shared" si="3"/>
        <v>7557</v>
      </c>
      <c r="I42" s="51">
        <f t="shared" si="4"/>
        <v>4646.4666667000001</v>
      </c>
      <c r="J42" s="1"/>
    </row>
    <row r="43" spans="1:10" ht="12.75" customHeight="1">
      <c r="A43" s="2" t="str">
        <f>data!A44</f>
        <v>St. Louis CC - Forest Park</v>
      </c>
      <c r="B43" s="51">
        <f>data!B44</f>
        <v>8828</v>
      </c>
      <c r="C43" s="51">
        <f>data!C44</f>
        <v>5286.0666666999996</v>
      </c>
      <c r="D43" s="51">
        <f>data!D44</f>
        <v>0</v>
      </c>
      <c r="E43" s="51">
        <f>data!E44</f>
        <v>0</v>
      </c>
      <c r="F43" s="51">
        <f>data!F44</f>
        <v>0</v>
      </c>
      <c r="G43" s="51">
        <f>data!G44</f>
        <v>0</v>
      </c>
      <c r="H43" s="51">
        <f t="shared" si="3"/>
        <v>8828</v>
      </c>
      <c r="I43" s="51">
        <f t="shared" si="4"/>
        <v>5286.0666666999996</v>
      </c>
    </row>
    <row r="44" spans="1:10" ht="12.75" customHeight="1">
      <c r="A44" s="2" t="str">
        <f>data!A45</f>
        <v>St. Louis CC - Meramec</v>
      </c>
      <c r="B44" s="51">
        <f>data!B45</f>
        <v>11761</v>
      </c>
      <c r="C44" s="51">
        <f>data!C45</f>
        <v>7464.6</v>
      </c>
      <c r="D44" s="51">
        <f>data!D45</f>
        <v>0</v>
      </c>
      <c r="E44" s="51">
        <f>data!E45</f>
        <v>0</v>
      </c>
      <c r="F44" s="51">
        <f>data!F45</f>
        <v>0</v>
      </c>
      <c r="G44" s="51">
        <f>data!G45</f>
        <v>0</v>
      </c>
      <c r="H44" s="51">
        <f t="shared" si="3"/>
        <v>11761</v>
      </c>
      <c r="I44" s="51">
        <f t="shared" si="4"/>
        <v>7464.6</v>
      </c>
      <c r="J44" s="1"/>
    </row>
    <row r="45" spans="1:10" ht="12.75" customHeight="1">
      <c r="A45" s="2" t="str">
        <f>data!A46</f>
        <v>St. Louis CC - Wildwood</v>
      </c>
      <c r="B45" s="51">
        <f>data!B46</f>
        <v>1561</v>
      </c>
      <c r="C45" s="51">
        <f>data!C46</f>
        <v>981.8</v>
      </c>
      <c r="D45" s="51">
        <f>data!D46</f>
        <v>0</v>
      </c>
      <c r="E45" s="51">
        <f>data!E46</f>
        <v>0</v>
      </c>
      <c r="F45" s="51">
        <f>data!F46</f>
        <v>0</v>
      </c>
      <c r="G45" s="51">
        <f>data!G46</f>
        <v>0</v>
      </c>
      <c r="H45" s="51">
        <f t="shared" si="3"/>
        <v>1561</v>
      </c>
      <c r="I45" s="51">
        <f t="shared" si="4"/>
        <v>981.8</v>
      </c>
      <c r="J45" s="1"/>
    </row>
    <row r="46" spans="1:10" ht="12.75" customHeight="1">
      <c r="A46" s="2" t="str">
        <f>data!A47</f>
        <v>State Fair Community College</v>
      </c>
      <c r="B46" s="51">
        <f>data!B47</f>
        <v>4819</v>
      </c>
      <c r="C46" s="51">
        <f>data!C47</f>
        <v>3319.7666666999999</v>
      </c>
      <c r="D46" s="51">
        <f>data!D47</f>
        <v>0</v>
      </c>
      <c r="E46" s="51">
        <f>data!E47</f>
        <v>0</v>
      </c>
      <c r="F46" s="51">
        <f>data!F47</f>
        <v>0</v>
      </c>
      <c r="G46" s="51">
        <f>data!G47</f>
        <v>0</v>
      </c>
      <c r="H46" s="51">
        <f t="shared" si="3"/>
        <v>4819</v>
      </c>
      <c r="I46" s="51">
        <f t="shared" si="4"/>
        <v>3319.7666666999999</v>
      </c>
    </row>
    <row r="47" spans="1:10" ht="12.75" customHeight="1">
      <c r="A47" s="2" t="str">
        <f>data!A48</f>
        <v>Three Rivers Community College</v>
      </c>
      <c r="B47" s="51">
        <f>data!B48</f>
        <v>3730</v>
      </c>
      <c r="C47" s="51">
        <f>data!C48</f>
        <v>2694.2</v>
      </c>
      <c r="D47" s="51">
        <f>data!D48</f>
        <v>0</v>
      </c>
      <c r="E47" s="51">
        <f>data!E48</f>
        <v>0</v>
      </c>
      <c r="F47" s="51">
        <f>data!F48</f>
        <v>0</v>
      </c>
      <c r="G47" s="51">
        <f>data!G48</f>
        <v>0</v>
      </c>
      <c r="H47" s="51">
        <f t="shared" si="3"/>
        <v>3730</v>
      </c>
      <c r="I47" s="51">
        <f t="shared" si="4"/>
        <v>2694.2</v>
      </c>
    </row>
    <row r="48" spans="1:10" ht="12.75" customHeight="1">
      <c r="H48" s="51"/>
      <c r="I48" s="51"/>
    </row>
    <row r="49" spans="1:10" ht="12.75" customHeight="1">
      <c r="H49" s="49"/>
      <c r="I49" s="49"/>
      <c r="J49" s="11"/>
    </row>
    <row r="50" spans="1:10" ht="12.75" customHeight="1">
      <c r="A50" s="1" t="s">
        <v>19</v>
      </c>
      <c r="B50" s="10">
        <f>SUM(B27:B49)</f>
        <v>111970</v>
      </c>
      <c r="C50" s="10">
        <f t="shared" ref="C50:I50" si="5">SUM(C27:C49)</f>
        <v>73004.199999970006</v>
      </c>
      <c r="D50" s="10">
        <f t="shared" si="5"/>
        <v>0</v>
      </c>
      <c r="E50" s="10">
        <f t="shared" si="5"/>
        <v>0</v>
      </c>
      <c r="F50" s="10">
        <f t="shared" si="5"/>
        <v>0</v>
      </c>
      <c r="G50" s="10">
        <f t="shared" si="5"/>
        <v>0</v>
      </c>
      <c r="H50" s="10">
        <f t="shared" si="5"/>
        <v>111970</v>
      </c>
      <c r="I50" s="10">
        <f t="shared" si="5"/>
        <v>73004.199999970006</v>
      </c>
      <c r="J50" s="11"/>
    </row>
    <row r="51" spans="1:10" ht="12.75" customHeight="1">
      <c r="A51" s="1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 customHeight="1" thickBot="1">
      <c r="A52" s="13" t="s">
        <v>33</v>
      </c>
      <c r="B52" s="14">
        <f t="shared" ref="B52:I52" si="6">SUM(B24+B50)</f>
        <v>229845</v>
      </c>
      <c r="C52" s="14">
        <f t="shared" si="6"/>
        <v>170934.39999936998</v>
      </c>
      <c r="D52" s="14">
        <f t="shared" si="6"/>
        <v>3006</v>
      </c>
      <c r="E52" s="14">
        <f t="shared" si="6"/>
        <v>2964.1333333000002</v>
      </c>
      <c r="F52" s="14">
        <f t="shared" si="6"/>
        <v>23674</v>
      </c>
      <c r="G52" s="14">
        <f t="shared" si="6"/>
        <v>13562.166666699999</v>
      </c>
      <c r="H52" s="14">
        <f t="shared" si="6"/>
        <v>256525</v>
      </c>
      <c r="I52" s="14">
        <f t="shared" si="6"/>
        <v>187460.69999937</v>
      </c>
      <c r="J52" s="11"/>
    </row>
    <row r="53" spans="1:10" ht="12.75" customHeight="1" thickTop="1">
      <c r="A53" s="1" t="s">
        <v>35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2.75" customHeight="1">
      <c r="A55" s="1" t="s">
        <v>50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51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>
      <c r="A57" s="1" t="s">
        <v>163</v>
      </c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Bot="1">
      <c r="A58" s="1"/>
      <c r="B58" s="10"/>
      <c r="C58" s="10"/>
      <c r="D58" s="10"/>
      <c r="E58" s="10"/>
      <c r="F58" s="10"/>
      <c r="G58" s="10"/>
      <c r="H58" s="10"/>
      <c r="I58" s="10"/>
    </row>
    <row r="59" spans="1:10" ht="32.25" customHeight="1" thickTop="1">
      <c r="A59" s="3"/>
      <c r="B59" s="54" t="s">
        <v>1</v>
      </c>
      <c r="C59" s="54"/>
      <c r="D59" s="54" t="s">
        <v>2</v>
      </c>
      <c r="E59" s="54"/>
      <c r="F59" s="54" t="s">
        <v>3</v>
      </c>
      <c r="G59" s="54"/>
      <c r="H59" s="54" t="s">
        <v>4</v>
      </c>
      <c r="I59" s="54"/>
    </row>
    <row r="60" spans="1:10" ht="12.75" customHeight="1">
      <c r="A60" s="1"/>
      <c r="B60" s="5" t="s">
        <v>5</v>
      </c>
      <c r="D60" s="5" t="s">
        <v>5</v>
      </c>
      <c r="F60" s="5" t="s">
        <v>5</v>
      </c>
      <c r="H60" s="5" t="s">
        <v>5</v>
      </c>
    </row>
    <row r="61" spans="1:10" ht="12.75" customHeight="1">
      <c r="A61" s="1" t="s">
        <v>6</v>
      </c>
      <c r="B61" s="6" t="s">
        <v>7</v>
      </c>
      <c r="C61" s="6" t="s">
        <v>8</v>
      </c>
      <c r="D61" s="6" t="s">
        <v>7</v>
      </c>
      <c r="E61" s="6" t="s">
        <v>8</v>
      </c>
      <c r="F61" s="6" t="s">
        <v>7</v>
      </c>
      <c r="G61" s="6" t="s">
        <v>8</v>
      </c>
      <c r="H61" s="6" t="s">
        <v>7</v>
      </c>
      <c r="I61" s="6" t="s">
        <v>8</v>
      </c>
      <c r="J61" s="11"/>
    </row>
    <row r="62" spans="1:10" ht="12.75" customHeight="1">
      <c r="A62" s="43"/>
      <c r="B62" s="8"/>
      <c r="C62" s="8"/>
      <c r="D62" s="8"/>
      <c r="E62" s="8"/>
      <c r="F62" s="8"/>
      <c r="G62" s="8"/>
      <c r="H62" s="8"/>
      <c r="I62" s="8"/>
    </row>
    <row r="63" spans="1:10" ht="33.75" customHeight="1">
      <c r="A63" s="9" t="s">
        <v>52</v>
      </c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/>
      <c r="B64" s="10"/>
      <c r="C64" s="10"/>
      <c r="D64" s="10"/>
      <c r="E64" s="10"/>
      <c r="F64" s="10"/>
      <c r="G64" s="10"/>
      <c r="H64" s="10"/>
      <c r="I64" s="10"/>
    </row>
    <row r="65" spans="1:9" ht="12.75" customHeight="1">
      <c r="A65" s="2" t="str">
        <f>data!A4</f>
        <v>Avila College/University</v>
      </c>
      <c r="B65" s="51">
        <f>data!B4</f>
        <v>1222</v>
      </c>
      <c r="C65" s="51">
        <f>data!C4</f>
        <v>1072</v>
      </c>
      <c r="D65" s="51">
        <f>data!D4</f>
        <v>0</v>
      </c>
      <c r="E65" s="51">
        <f>data!E4</f>
        <v>0</v>
      </c>
      <c r="F65" s="51">
        <f>data!F4</f>
        <v>654</v>
      </c>
      <c r="G65" s="51">
        <f>data!G4</f>
        <v>346</v>
      </c>
      <c r="H65" s="51">
        <f t="shared" ref="H65" si="7">SUM(B65,D65,F65)</f>
        <v>1876</v>
      </c>
      <c r="I65" s="51">
        <f t="shared" ref="I65" si="8">SUM(C65,E65,G65)</f>
        <v>1418</v>
      </c>
    </row>
    <row r="66" spans="1:9" ht="12.75" customHeight="1">
      <c r="A66" s="2" t="s">
        <v>164</v>
      </c>
      <c r="B66" s="51">
        <f>data!B5</f>
        <v>3317</v>
      </c>
      <c r="C66" s="51">
        <f>data!C5</f>
        <v>1656</v>
      </c>
      <c r="D66" s="51">
        <f>data!D5</f>
        <v>0</v>
      </c>
      <c r="E66" s="51">
        <f>data!E5</f>
        <v>0</v>
      </c>
      <c r="F66" s="51">
        <f>data!F5</f>
        <v>163</v>
      </c>
      <c r="G66" s="51">
        <f>data!G5</f>
        <v>82</v>
      </c>
      <c r="H66" s="51">
        <f t="shared" ref="H66:H88" si="9">SUM(B66,D66,F66)</f>
        <v>3480</v>
      </c>
      <c r="I66" s="51">
        <f t="shared" ref="I66:I88" si="10">SUM(C66,E66,G66)</f>
        <v>1738</v>
      </c>
    </row>
    <row r="67" spans="1:9" ht="12.75" customHeight="1">
      <c r="A67" s="2" t="s">
        <v>165</v>
      </c>
      <c r="B67" s="51">
        <f>data!B6</f>
        <v>1176</v>
      </c>
      <c r="C67" s="51">
        <v>1152</v>
      </c>
      <c r="D67" s="51">
        <f>data!D6</f>
        <v>0</v>
      </c>
      <c r="E67" s="51">
        <f>data!E6</f>
        <v>0</v>
      </c>
      <c r="F67" s="51">
        <f>data!F6</f>
        <v>0</v>
      </c>
      <c r="G67" s="51">
        <f>data!G6</f>
        <v>0</v>
      </c>
      <c r="H67" s="51">
        <f t="shared" si="9"/>
        <v>1176</v>
      </c>
      <c r="I67" s="51">
        <f t="shared" si="10"/>
        <v>1152</v>
      </c>
    </row>
    <row r="68" spans="1:9" ht="12.75" customHeight="1">
      <c r="A68" s="2" t="str">
        <f>data!A7</f>
        <v>College of the Ozarks</v>
      </c>
      <c r="B68" s="51">
        <f>data!B7</f>
        <v>1371</v>
      </c>
      <c r="C68" s="51">
        <f>data!C7</f>
        <v>1617</v>
      </c>
      <c r="D68" s="51">
        <f>data!D7</f>
        <v>0</v>
      </c>
      <c r="E68" s="51">
        <f>data!E7</f>
        <v>0</v>
      </c>
      <c r="F68" s="51">
        <f>data!F7</f>
        <v>9</v>
      </c>
      <c r="G68" s="51">
        <f>data!G7</f>
        <v>4</v>
      </c>
      <c r="H68" s="51">
        <f t="shared" si="9"/>
        <v>1380</v>
      </c>
      <c r="I68" s="51">
        <f t="shared" si="10"/>
        <v>1621</v>
      </c>
    </row>
    <row r="69" spans="1:9" ht="12.75" customHeight="1">
      <c r="A69" s="2" t="str">
        <f>data!A8</f>
        <v>Columbia College</v>
      </c>
      <c r="B69" s="51">
        <f>data!B8</f>
        <v>16120</v>
      </c>
      <c r="C69" s="51">
        <f>data!C8</f>
        <v>10724</v>
      </c>
      <c r="D69" s="51">
        <f>data!D8</f>
        <v>0</v>
      </c>
      <c r="E69" s="51">
        <f>data!E8</f>
        <v>0</v>
      </c>
      <c r="F69" s="51">
        <f>data!F8</f>
        <v>888</v>
      </c>
      <c r="G69" s="51">
        <f>data!G8</f>
        <v>545</v>
      </c>
      <c r="H69" s="51">
        <f t="shared" si="9"/>
        <v>17008</v>
      </c>
      <c r="I69" s="51">
        <f t="shared" si="10"/>
        <v>11269</v>
      </c>
    </row>
    <row r="70" spans="1:9" ht="12.75" customHeight="1">
      <c r="A70" s="2" t="str">
        <f>data!A9</f>
        <v>Culver-Stockton College</v>
      </c>
      <c r="B70" s="51">
        <f>data!B9</f>
        <v>771</v>
      </c>
      <c r="C70" s="51">
        <f>data!C9</f>
        <v>759</v>
      </c>
      <c r="D70" s="51">
        <f>data!D9</f>
        <v>0</v>
      </c>
      <c r="E70" s="51">
        <f>data!E9</f>
        <v>0</v>
      </c>
      <c r="F70" s="51">
        <f>data!F9</f>
        <v>0</v>
      </c>
      <c r="G70" s="51">
        <f>data!G9</f>
        <v>0</v>
      </c>
      <c r="H70" s="51">
        <f t="shared" si="9"/>
        <v>771</v>
      </c>
      <c r="I70" s="51">
        <f t="shared" si="10"/>
        <v>759</v>
      </c>
    </row>
    <row r="71" spans="1:9" ht="12.75" customHeight="1">
      <c r="A71" s="2" t="str">
        <f>data!A10</f>
        <v>Drury University</v>
      </c>
      <c r="B71" s="51">
        <f>data!B10</f>
        <v>5093</v>
      </c>
      <c r="C71" s="51">
        <f>data!C10</f>
        <v>3946</v>
      </c>
      <c r="D71" s="51">
        <f>data!D10</f>
        <v>0</v>
      </c>
      <c r="E71" s="51">
        <f>data!E10</f>
        <v>0</v>
      </c>
      <c r="F71" s="51">
        <f>data!F10</f>
        <v>480</v>
      </c>
      <c r="G71" s="51">
        <f>data!G10</f>
        <v>228</v>
      </c>
      <c r="H71" s="51">
        <f t="shared" si="9"/>
        <v>5573</v>
      </c>
      <c r="I71" s="51">
        <f t="shared" si="10"/>
        <v>4174</v>
      </c>
    </row>
    <row r="72" spans="1:9" ht="12.75" customHeight="1">
      <c r="A72" s="2" t="str">
        <f>data!A11</f>
        <v>Evangel University</v>
      </c>
      <c r="B72" s="51">
        <f>data!B11</f>
        <v>1770</v>
      </c>
      <c r="C72" s="51">
        <f>data!C11</f>
        <v>1689</v>
      </c>
      <c r="D72" s="51">
        <f>data!D11</f>
        <v>0</v>
      </c>
      <c r="E72" s="51">
        <f>data!E11</f>
        <v>0</v>
      </c>
      <c r="F72" s="51">
        <f>data!F11</f>
        <v>302</v>
      </c>
      <c r="G72" s="51">
        <f>data!G11</f>
        <v>147</v>
      </c>
      <c r="H72" s="51">
        <f t="shared" si="9"/>
        <v>2072</v>
      </c>
      <c r="I72" s="51">
        <f t="shared" si="10"/>
        <v>1836</v>
      </c>
    </row>
    <row r="73" spans="1:9" ht="12.75" customHeight="1">
      <c r="A73" s="2" t="str">
        <f>data!A12</f>
        <v>Fontbonne College/University</v>
      </c>
      <c r="B73" s="51">
        <f>data!B12</f>
        <v>1689</v>
      </c>
      <c r="C73" s="51">
        <f>data!C12</f>
        <v>1396</v>
      </c>
      <c r="D73" s="51">
        <f>data!D12</f>
        <v>0</v>
      </c>
      <c r="E73" s="51">
        <f>data!E12</f>
        <v>0</v>
      </c>
      <c r="F73" s="51">
        <f>data!F12</f>
        <v>843</v>
      </c>
      <c r="G73" s="51">
        <f>data!G12</f>
        <v>515</v>
      </c>
      <c r="H73" s="51">
        <f t="shared" si="9"/>
        <v>2532</v>
      </c>
      <c r="I73" s="51">
        <f t="shared" si="10"/>
        <v>1911</v>
      </c>
    </row>
    <row r="74" spans="1:9" ht="12.75" customHeight="1">
      <c r="A74" s="2" t="str">
        <f>data!A13</f>
        <v>Hannibal-Lagrange College</v>
      </c>
      <c r="B74" s="51">
        <f>data!B13</f>
        <v>1176</v>
      </c>
      <c r="C74" s="51">
        <f>data!C13</f>
        <v>948</v>
      </c>
      <c r="D74" s="51">
        <f>data!D13</f>
        <v>0</v>
      </c>
      <c r="E74" s="51">
        <f>data!E13</f>
        <v>0</v>
      </c>
      <c r="F74" s="51">
        <f>data!F13</f>
        <v>15</v>
      </c>
      <c r="G74" s="51">
        <f>data!G13</f>
        <v>8</v>
      </c>
      <c r="H74" s="51">
        <f t="shared" si="9"/>
        <v>1191</v>
      </c>
      <c r="I74" s="51">
        <f t="shared" si="10"/>
        <v>956</v>
      </c>
    </row>
    <row r="75" spans="1:9" ht="12.75" customHeight="1">
      <c r="A75" s="2" t="str">
        <f>data!A14</f>
        <v>Lindenwood University</v>
      </c>
      <c r="B75" s="51">
        <f>data!B14</f>
        <v>7602</v>
      </c>
      <c r="C75" s="51">
        <f>data!C14</f>
        <v>7081</v>
      </c>
      <c r="D75" s="51">
        <f>data!D14</f>
        <v>0</v>
      </c>
      <c r="E75" s="51">
        <f>data!E14</f>
        <v>0</v>
      </c>
      <c r="F75" s="51">
        <f>data!F14</f>
        <v>3743</v>
      </c>
      <c r="G75" s="51">
        <f>data!G14</f>
        <v>2709</v>
      </c>
      <c r="H75" s="51">
        <f t="shared" si="9"/>
        <v>11345</v>
      </c>
      <c r="I75" s="51">
        <f t="shared" si="10"/>
        <v>9790</v>
      </c>
    </row>
    <row r="76" spans="1:9" ht="12.75" customHeight="1">
      <c r="A76" s="2" t="str">
        <f>data!A15</f>
        <v>Maryville University</v>
      </c>
      <c r="B76" s="51">
        <f>data!B15</f>
        <v>2968</v>
      </c>
      <c r="C76" s="51">
        <f>data!C15</f>
        <v>2309</v>
      </c>
      <c r="D76" s="51">
        <f>data!D15</f>
        <v>0</v>
      </c>
      <c r="E76" s="51">
        <f>data!E15</f>
        <v>0</v>
      </c>
      <c r="F76" s="51">
        <f>data!F15</f>
        <v>708</v>
      </c>
      <c r="G76" s="51">
        <f>data!G15</f>
        <v>421</v>
      </c>
      <c r="H76" s="51">
        <f t="shared" si="9"/>
        <v>3676</v>
      </c>
      <c r="I76" s="51">
        <f t="shared" si="10"/>
        <v>2730</v>
      </c>
    </row>
    <row r="77" spans="1:9" ht="12.75" customHeight="1">
      <c r="A77" s="2" t="str">
        <f>data!A16</f>
        <v>Missouri Baptist College/University</v>
      </c>
      <c r="B77" s="51">
        <f>data!B16</f>
        <v>3639</v>
      </c>
      <c r="C77" s="51">
        <f>data!C16</f>
        <v>228</v>
      </c>
      <c r="D77" s="51">
        <f>data!D16</f>
        <v>0</v>
      </c>
      <c r="E77" s="51">
        <f>data!E16</f>
        <v>0</v>
      </c>
      <c r="F77" s="51">
        <f>data!F16</f>
        <v>1310</v>
      </c>
      <c r="G77" s="51">
        <f>data!G16</f>
        <v>146</v>
      </c>
      <c r="H77" s="51">
        <f t="shared" si="9"/>
        <v>4949</v>
      </c>
      <c r="I77" s="51">
        <f t="shared" si="10"/>
        <v>374</v>
      </c>
    </row>
    <row r="78" spans="1:9" ht="12.75" customHeight="1">
      <c r="A78" s="2" t="str">
        <f>data!A17</f>
        <v>Missouri Valley College</v>
      </c>
      <c r="B78" s="51">
        <f>data!B17</f>
        <v>1793</v>
      </c>
      <c r="C78" s="51">
        <f>data!C17</f>
        <v>1654</v>
      </c>
      <c r="D78" s="51">
        <f>data!D17</f>
        <v>0</v>
      </c>
      <c r="E78" s="51">
        <f>data!E17</f>
        <v>0</v>
      </c>
      <c r="F78" s="51">
        <f>data!F17</f>
        <v>0</v>
      </c>
      <c r="G78" s="51">
        <f>data!G17</f>
        <v>0</v>
      </c>
      <c r="H78" s="51">
        <f t="shared" si="9"/>
        <v>1793</v>
      </c>
      <c r="I78" s="51">
        <f t="shared" si="10"/>
        <v>1654</v>
      </c>
    </row>
    <row r="79" spans="1:9" ht="12.75" customHeight="1">
      <c r="A79" s="2" t="str">
        <f>data!A18</f>
        <v>Park University</v>
      </c>
      <c r="B79" s="51">
        <f>data!B18</f>
        <v>11247</v>
      </c>
      <c r="C79" s="51">
        <f>data!C18</f>
        <v>4393</v>
      </c>
      <c r="D79" s="51">
        <f>data!D18</f>
        <v>0</v>
      </c>
      <c r="E79" s="51">
        <f>data!E18</f>
        <v>0</v>
      </c>
      <c r="F79" s="51">
        <f>data!F18</f>
        <v>775</v>
      </c>
      <c r="G79" s="51">
        <f>data!G18</f>
        <v>243</v>
      </c>
      <c r="H79" s="51">
        <f t="shared" si="9"/>
        <v>12022</v>
      </c>
      <c r="I79" s="51">
        <f t="shared" si="10"/>
        <v>4636</v>
      </c>
    </row>
    <row r="80" spans="1:9" ht="12.75" customHeight="1">
      <c r="A80" s="2" t="str">
        <f>data!A19</f>
        <v>Rockhurst University</v>
      </c>
      <c r="B80" s="51">
        <f>data!B19</f>
        <v>2107</v>
      </c>
      <c r="C80" s="51">
        <f>data!C19</f>
        <v>1641</v>
      </c>
      <c r="D80" s="51">
        <f>data!D19</f>
        <v>0</v>
      </c>
      <c r="E80" s="51">
        <f>data!E19</f>
        <v>0</v>
      </c>
      <c r="F80" s="51">
        <f>data!F19</f>
        <v>788</v>
      </c>
      <c r="G80" s="51">
        <f>data!G19</f>
        <v>624</v>
      </c>
      <c r="H80" s="51">
        <f t="shared" si="9"/>
        <v>2895</v>
      </c>
      <c r="I80" s="51">
        <f t="shared" si="10"/>
        <v>2265</v>
      </c>
    </row>
    <row r="81" spans="1:9" ht="12.75" customHeight="1">
      <c r="A81" s="2" t="str">
        <f>data!A20</f>
        <v>Saint Louis University</v>
      </c>
      <c r="B81" s="51">
        <f>data!B20</f>
        <v>12404</v>
      </c>
      <c r="C81" s="51">
        <f>data!C20</f>
        <v>8621</v>
      </c>
      <c r="D81" s="51">
        <f>data!D20</f>
        <v>1734</v>
      </c>
      <c r="E81" s="51">
        <f>data!E20</f>
        <v>2662</v>
      </c>
      <c r="F81" s="51">
        <f>data!F20</f>
        <v>3571</v>
      </c>
      <c r="G81" s="51">
        <f>data!G20</f>
        <v>2101</v>
      </c>
      <c r="H81" s="51">
        <f t="shared" si="9"/>
        <v>17709</v>
      </c>
      <c r="I81" s="51">
        <f t="shared" si="10"/>
        <v>13384</v>
      </c>
    </row>
    <row r="82" spans="1:9" ht="12.75" customHeight="1">
      <c r="A82" s="2" t="str">
        <f>data!A21</f>
        <v>Southwest Baptist University</v>
      </c>
      <c r="B82" s="51">
        <f>data!B21</f>
        <v>2929</v>
      </c>
      <c r="C82" s="51">
        <f>data!C21</f>
        <v>1668</v>
      </c>
      <c r="D82" s="51">
        <f>data!D21</f>
        <v>0</v>
      </c>
      <c r="E82" s="51">
        <f>data!E21</f>
        <v>0</v>
      </c>
      <c r="F82" s="51">
        <f>data!F21</f>
        <v>724</v>
      </c>
      <c r="G82" s="51">
        <f>data!G21</f>
        <v>488</v>
      </c>
      <c r="H82" s="51">
        <f t="shared" si="9"/>
        <v>3653</v>
      </c>
      <c r="I82" s="51">
        <f t="shared" si="10"/>
        <v>2156</v>
      </c>
    </row>
    <row r="83" spans="1:9" ht="12.75" customHeight="1">
      <c r="A83" s="2" t="str">
        <f>data!A22</f>
        <v>Stephens College</v>
      </c>
      <c r="B83" s="51">
        <f>data!B22</f>
        <v>853</v>
      </c>
      <c r="C83" s="51">
        <f>data!C22</f>
        <v>804</v>
      </c>
      <c r="D83" s="51">
        <f>data!D22</f>
        <v>0</v>
      </c>
      <c r="E83" s="51">
        <f>data!E22</f>
        <v>0</v>
      </c>
      <c r="F83" s="51">
        <f>data!F22</f>
        <v>272</v>
      </c>
      <c r="G83" s="51">
        <f>data!G22</f>
        <v>150</v>
      </c>
      <c r="H83" s="51">
        <f t="shared" si="9"/>
        <v>1125</v>
      </c>
      <c r="I83" s="51">
        <f t="shared" si="10"/>
        <v>954</v>
      </c>
    </row>
    <row r="84" spans="1:9" ht="12.75" customHeight="1">
      <c r="A84" s="2" t="str">
        <f>data!A23</f>
        <v>Washington University</v>
      </c>
      <c r="B84" s="51">
        <f>data!B23</f>
        <v>7138</v>
      </c>
      <c r="C84" s="51">
        <f>data!C23</f>
        <v>6853</v>
      </c>
      <c r="D84" s="51">
        <f>data!D23</f>
        <v>1378</v>
      </c>
      <c r="E84" s="51">
        <f>data!E23</f>
        <v>1532</v>
      </c>
      <c r="F84" s="51">
        <f>data!F23</f>
        <v>5304</v>
      </c>
      <c r="G84" s="51">
        <f>data!G23</f>
        <v>4251</v>
      </c>
      <c r="H84" s="51">
        <f>SUM(B84,D84,F84)</f>
        <v>13820</v>
      </c>
      <c r="I84" s="51">
        <f>SUM(C84,E84,G84)</f>
        <v>12636</v>
      </c>
    </row>
    <row r="85" spans="1:9" ht="12.75" customHeight="1">
      <c r="A85" s="2" t="str">
        <f>data!A24</f>
        <v>Webster University</v>
      </c>
      <c r="B85" s="51">
        <f>data!B24</f>
        <v>3747</v>
      </c>
      <c r="C85" s="51">
        <f>data!C24</f>
        <v>3101</v>
      </c>
      <c r="D85" s="51">
        <f>data!D24</f>
        <v>0</v>
      </c>
      <c r="E85" s="51">
        <f>data!E24</f>
        <v>0</v>
      </c>
      <c r="F85" s="51">
        <f>data!F24</f>
        <v>15595</v>
      </c>
      <c r="G85" s="51">
        <f>data!G24</f>
        <v>8280</v>
      </c>
      <c r="H85" s="51">
        <f t="shared" si="9"/>
        <v>19342</v>
      </c>
      <c r="I85" s="51">
        <f t="shared" si="10"/>
        <v>11381</v>
      </c>
    </row>
    <row r="86" spans="1:9" ht="12.75" customHeight="1">
      <c r="A86" s="2" t="str">
        <f>data!A25</f>
        <v>Westminster College (MO)</v>
      </c>
      <c r="B86" s="51">
        <f>data!B25</f>
        <v>1151</v>
      </c>
      <c r="C86" s="51">
        <f>data!C25</f>
        <v>1162</v>
      </c>
      <c r="D86" s="51">
        <f>data!D25</f>
        <v>0</v>
      </c>
      <c r="E86" s="51">
        <f>data!E25</f>
        <v>0</v>
      </c>
      <c r="F86" s="51">
        <f>data!F25</f>
        <v>0</v>
      </c>
      <c r="G86" s="51">
        <f>data!G25</f>
        <v>0</v>
      </c>
      <c r="H86" s="51">
        <f t="shared" si="9"/>
        <v>1151</v>
      </c>
      <c r="I86" s="51">
        <f t="shared" si="10"/>
        <v>1162</v>
      </c>
    </row>
    <row r="87" spans="1:9" ht="12.75" customHeight="1">
      <c r="A87" s="2" t="str">
        <f>data!A26</f>
        <v>William Jewell College</v>
      </c>
      <c r="B87" s="51">
        <f>data!B26</f>
        <v>1060</v>
      </c>
      <c r="C87" s="51">
        <f>data!C26</f>
        <v>1033</v>
      </c>
      <c r="D87" s="51">
        <f>data!D26</f>
        <v>0</v>
      </c>
      <c r="E87" s="51">
        <f>data!E26</f>
        <v>0</v>
      </c>
      <c r="F87" s="51">
        <f>data!F26</f>
        <v>0</v>
      </c>
      <c r="G87" s="51">
        <f>data!G26</f>
        <v>0</v>
      </c>
      <c r="H87" s="51">
        <f t="shared" si="9"/>
        <v>1060</v>
      </c>
      <c r="I87" s="51">
        <f t="shared" si="10"/>
        <v>1033</v>
      </c>
    </row>
    <row r="88" spans="1:9" ht="12.75" customHeight="1">
      <c r="A88" s="2" t="str">
        <f>data!A27</f>
        <v>William Woods University</v>
      </c>
      <c r="B88" s="51">
        <f>data!B27</f>
        <v>1117</v>
      </c>
      <c r="C88" s="51">
        <f>data!C27</f>
        <v>1020</v>
      </c>
      <c r="D88" s="51">
        <f>data!D27</f>
        <v>0</v>
      </c>
      <c r="E88" s="51">
        <f>data!E27</f>
        <v>0</v>
      </c>
      <c r="F88" s="51">
        <f>data!F27</f>
        <v>1147</v>
      </c>
      <c r="G88" s="51">
        <f>data!G27</f>
        <v>672</v>
      </c>
      <c r="H88" s="51">
        <f t="shared" si="9"/>
        <v>2264</v>
      </c>
      <c r="I88" s="51">
        <f t="shared" si="10"/>
        <v>1692</v>
      </c>
    </row>
    <row r="89" spans="1:9" ht="12.75" customHeight="1">
      <c r="B89" s="51"/>
      <c r="C89" s="51"/>
      <c r="D89" s="51"/>
      <c r="E89" s="51"/>
      <c r="F89" s="51"/>
      <c r="G89" s="51"/>
      <c r="H89" s="51"/>
      <c r="I89" s="51"/>
    </row>
    <row r="90" spans="1:9" ht="12.75" customHeight="1">
      <c r="B90" s="51"/>
      <c r="C90" s="51"/>
      <c r="D90" s="51"/>
      <c r="E90" s="51"/>
      <c r="F90" s="51"/>
      <c r="G90" s="51"/>
      <c r="H90" s="51"/>
      <c r="I90" s="51"/>
    </row>
    <row r="91" spans="1:9" ht="12.75" customHeight="1">
      <c r="A91" s="1" t="s">
        <v>19</v>
      </c>
      <c r="B91" s="10">
        <f t="shared" ref="B91:I91" si="11">SUM(B65:B90)</f>
        <v>93460</v>
      </c>
      <c r="C91" s="10">
        <f t="shared" si="11"/>
        <v>66527</v>
      </c>
      <c r="D91" s="10">
        <f t="shared" si="11"/>
        <v>3112</v>
      </c>
      <c r="E91" s="10">
        <f t="shared" si="11"/>
        <v>4194</v>
      </c>
      <c r="F91" s="10">
        <f t="shared" si="11"/>
        <v>37291</v>
      </c>
      <c r="G91" s="10">
        <f t="shared" si="11"/>
        <v>21960</v>
      </c>
      <c r="H91" s="10">
        <f t="shared" si="11"/>
        <v>133863</v>
      </c>
      <c r="I91" s="10">
        <f t="shared" si="11"/>
        <v>92681</v>
      </c>
    </row>
    <row r="92" spans="1:9" ht="12.75" customHeight="1">
      <c r="A92" s="1"/>
      <c r="B92" s="10"/>
      <c r="C92" s="10"/>
      <c r="D92" s="10"/>
      <c r="E92" s="10"/>
      <c r="F92" s="10"/>
      <c r="G92" s="10"/>
      <c r="H92" s="10"/>
      <c r="I92" s="10"/>
    </row>
    <row r="93" spans="1:9" ht="35.1" customHeight="1">
      <c r="A93" s="9" t="s">
        <v>77</v>
      </c>
      <c r="B93" s="10"/>
      <c r="C93" s="10"/>
      <c r="D93" s="10"/>
      <c r="E93" s="10"/>
      <c r="F93" s="10"/>
      <c r="G93" s="10"/>
      <c r="H93" s="10"/>
      <c r="I93" s="10"/>
    </row>
    <row r="94" spans="1:9" ht="12.75" customHeight="1">
      <c r="A94" s="36"/>
      <c r="B94" s="10"/>
      <c r="C94" s="10"/>
      <c r="D94" s="10"/>
      <c r="E94" s="10"/>
      <c r="F94" s="10"/>
      <c r="G94" s="10"/>
      <c r="H94" s="10"/>
      <c r="I94" s="10"/>
    </row>
    <row r="95" spans="1:9" ht="12.75" customHeight="1">
      <c r="A95" s="2" t="str">
        <f>data!A2</f>
        <v>Cottey College</v>
      </c>
      <c r="B95" s="51">
        <f>data!B2</f>
        <v>307</v>
      </c>
      <c r="C95" s="51">
        <f>data!C2</f>
        <v>328</v>
      </c>
      <c r="D95" s="51">
        <f>data!D2</f>
        <v>0</v>
      </c>
      <c r="E95" s="51">
        <f>data!E2</f>
        <v>0</v>
      </c>
      <c r="F95" s="51">
        <f>data!F2</f>
        <v>0</v>
      </c>
      <c r="G95" s="51">
        <f>data!G2</f>
        <v>0</v>
      </c>
      <c r="H95" s="51">
        <f t="shared" ref="H95" si="12">SUM(B95,D95,F95)</f>
        <v>307</v>
      </c>
      <c r="I95" s="51">
        <f t="shared" ref="I95" si="13">SUM(C95,E95,G95)</f>
        <v>328</v>
      </c>
    </row>
    <row r="96" spans="1:9" ht="12.75" customHeight="1">
      <c r="A96" s="2" t="str">
        <f>data!A3</f>
        <v>Wentworth Military Academy</v>
      </c>
      <c r="B96" s="51">
        <f>data!B3</f>
        <v>909</v>
      </c>
      <c r="C96" s="51">
        <f>data!C3</f>
        <v>429</v>
      </c>
      <c r="D96" s="51">
        <f>data!D3</f>
        <v>0</v>
      </c>
      <c r="E96" s="51">
        <f>data!E3</f>
        <v>0</v>
      </c>
      <c r="F96" s="51">
        <f>data!F3</f>
        <v>0</v>
      </c>
      <c r="G96" s="51">
        <f>data!G3</f>
        <v>0</v>
      </c>
      <c r="H96" s="51">
        <f t="shared" ref="H96" si="14">SUM(B96,D96,F96)</f>
        <v>909</v>
      </c>
      <c r="I96" s="51">
        <f t="shared" ref="I96" si="15">SUM(C96,E96,G96)</f>
        <v>429</v>
      </c>
    </row>
    <row r="97" spans="1:209" ht="12.75" customHeight="1">
      <c r="A97" s="1" t="s">
        <v>19</v>
      </c>
      <c r="B97" s="10">
        <f>SUM(B95:B96)</f>
        <v>1216</v>
      </c>
      <c r="C97" s="10">
        <f t="shared" ref="C97:H97" si="16">SUM(C95:C96)</f>
        <v>757</v>
      </c>
      <c r="D97" s="10">
        <f t="shared" si="16"/>
        <v>0</v>
      </c>
      <c r="E97" s="10">
        <f t="shared" si="16"/>
        <v>0</v>
      </c>
      <c r="F97" s="10">
        <f t="shared" si="16"/>
        <v>0</v>
      </c>
      <c r="G97" s="10">
        <f t="shared" si="16"/>
        <v>0</v>
      </c>
      <c r="H97" s="10">
        <f t="shared" si="16"/>
        <v>1216</v>
      </c>
      <c r="I97" s="10">
        <f>SUM(C97,E97,G97)</f>
        <v>757</v>
      </c>
    </row>
    <row r="98" spans="1:209" ht="12.75" customHeight="1">
      <c r="A98" s="1"/>
      <c r="B98" s="10"/>
      <c r="C98" s="10"/>
      <c r="D98" s="10"/>
      <c r="E98" s="10"/>
      <c r="F98" s="10"/>
      <c r="G98" s="10"/>
      <c r="H98" s="10"/>
      <c r="I98" s="10"/>
    </row>
    <row r="99" spans="1:209" s="39" customFormat="1" ht="25.5" customHeight="1">
      <c r="A99" s="9" t="s">
        <v>80</v>
      </c>
      <c r="B99" s="10">
        <f>SUM(B91+B97)</f>
        <v>94676</v>
      </c>
      <c r="C99" s="10">
        <f t="shared" ref="C99:I99" si="17">SUM(C91+C97)</f>
        <v>67284</v>
      </c>
      <c r="D99" s="10">
        <f t="shared" si="17"/>
        <v>3112</v>
      </c>
      <c r="E99" s="10">
        <f t="shared" si="17"/>
        <v>4194</v>
      </c>
      <c r="F99" s="10">
        <f t="shared" si="17"/>
        <v>37291</v>
      </c>
      <c r="G99" s="10">
        <f t="shared" si="17"/>
        <v>21960</v>
      </c>
      <c r="H99" s="10">
        <f t="shared" si="17"/>
        <v>135079</v>
      </c>
      <c r="I99" s="10">
        <f t="shared" si="17"/>
        <v>93438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</row>
    <row r="100" spans="1:209" ht="12.75" customHeight="1">
      <c r="A100" s="1"/>
      <c r="B100" s="10"/>
      <c r="C100" s="10"/>
      <c r="D100" s="10"/>
      <c r="E100" s="10"/>
      <c r="F100" s="10"/>
      <c r="G100" s="10"/>
      <c r="H100" s="10"/>
      <c r="I100" s="10"/>
    </row>
    <row r="101" spans="1:209" ht="12.75" customHeight="1" thickBot="1">
      <c r="A101" s="1" t="s">
        <v>81</v>
      </c>
      <c r="B101" s="10">
        <f t="shared" ref="B101:I101" si="18">SUM(B99,B52)</f>
        <v>324521</v>
      </c>
      <c r="C101" s="10">
        <f t="shared" si="18"/>
        <v>238218.39999936998</v>
      </c>
      <c r="D101" s="10">
        <f t="shared" si="18"/>
        <v>6118</v>
      </c>
      <c r="E101" s="10">
        <f t="shared" si="18"/>
        <v>7158.1333333000002</v>
      </c>
      <c r="F101" s="10">
        <f t="shared" si="18"/>
        <v>60965</v>
      </c>
      <c r="G101" s="10">
        <f t="shared" si="18"/>
        <v>35522.166666699995</v>
      </c>
      <c r="H101" s="10">
        <f t="shared" si="18"/>
        <v>391604</v>
      </c>
      <c r="I101" s="10">
        <f t="shared" si="18"/>
        <v>280898.69999937003</v>
      </c>
    </row>
    <row r="102" spans="1:209" ht="12.75" customHeight="1" thickTop="1">
      <c r="A102" s="3"/>
      <c r="B102" s="40"/>
      <c r="C102" s="40"/>
      <c r="D102" s="40"/>
      <c r="E102" s="40"/>
      <c r="F102" s="40"/>
      <c r="G102" s="40"/>
      <c r="H102" s="40"/>
      <c r="I102" s="40"/>
    </row>
    <row r="103" spans="1:209" ht="12.75" customHeight="1">
      <c r="A103" s="1" t="s">
        <v>160</v>
      </c>
      <c r="H103" s="2" t="s">
        <v>162</v>
      </c>
      <c r="I103" s="53">
        <v>40967</v>
      </c>
    </row>
  </sheetData>
  <mergeCells count="8">
    <mergeCell ref="B5:C5"/>
    <mergeCell ref="D5:E5"/>
    <mergeCell ref="F5:G5"/>
    <mergeCell ref="H5:I5"/>
    <mergeCell ref="B59:C59"/>
    <mergeCell ref="D59:E59"/>
    <mergeCell ref="F59:G59"/>
    <mergeCell ref="H59:I59"/>
  </mergeCells>
  <phoneticPr fontId="4" type="noConversion"/>
  <pageMargins left="0.9" right="0.3" top="0.69" bottom="0.2" header="0.72" footer="0.2"/>
  <pageSetup scale="96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B24" sqref="B24:G24"/>
    </sheetView>
  </sheetViews>
  <sheetFormatPr defaultRowHeight="9"/>
  <cols>
    <col min="1" max="16384" width="9.59765625" style="50"/>
  </cols>
  <sheetData>
    <row r="1" spans="1:10">
      <c r="A1" s="50" t="s">
        <v>158</v>
      </c>
      <c r="B1" s="50" t="s">
        <v>151</v>
      </c>
      <c r="C1" s="50" t="s">
        <v>152</v>
      </c>
      <c r="D1" s="50" t="s">
        <v>155</v>
      </c>
      <c r="E1" s="50" t="s">
        <v>156</v>
      </c>
      <c r="F1" s="50" t="s">
        <v>153</v>
      </c>
      <c r="G1" s="50" t="s">
        <v>154</v>
      </c>
      <c r="H1" s="50" t="s">
        <v>157</v>
      </c>
      <c r="I1" s="50" t="s">
        <v>159</v>
      </c>
      <c r="J1" s="50" t="s">
        <v>161</v>
      </c>
    </row>
    <row r="2" spans="1:10">
      <c r="A2" s="50" t="s">
        <v>150</v>
      </c>
      <c r="B2" s="50">
        <v>307</v>
      </c>
      <c r="C2" s="50">
        <v>328</v>
      </c>
      <c r="D2" s="50">
        <v>0</v>
      </c>
      <c r="E2" s="50">
        <v>0</v>
      </c>
      <c r="F2" s="50">
        <v>0</v>
      </c>
      <c r="G2" s="50">
        <v>0</v>
      </c>
      <c r="H2" s="50" t="s">
        <v>119</v>
      </c>
      <c r="I2" s="50">
        <v>2010</v>
      </c>
      <c r="J2" s="52">
        <v>40773</v>
      </c>
    </row>
    <row r="3" spans="1:10">
      <c r="A3" s="50" t="s">
        <v>149</v>
      </c>
      <c r="B3" s="50">
        <v>909</v>
      </c>
      <c r="C3" s="50">
        <v>429</v>
      </c>
      <c r="D3" s="50">
        <v>0</v>
      </c>
      <c r="E3" s="50">
        <v>0</v>
      </c>
      <c r="F3" s="50">
        <v>0</v>
      </c>
      <c r="G3" s="50">
        <v>0</v>
      </c>
      <c r="H3" s="50" t="s">
        <v>119</v>
      </c>
      <c r="I3" s="50">
        <v>2010</v>
      </c>
      <c r="J3" s="52">
        <v>40773</v>
      </c>
    </row>
    <row r="4" spans="1:10">
      <c r="A4" s="50" t="s">
        <v>148</v>
      </c>
      <c r="B4" s="50">
        <v>1222</v>
      </c>
      <c r="C4" s="50">
        <v>1072</v>
      </c>
      <c r="D4" s="50">
        <v>0</v>
      </c>
      <c r="E4" s="50">
        <v>0</v>
      </c>
      <c r="F4" s="50">
        <v>654</v>
      </c>
      <c r="G4" s="50">
        <v>346</v>
      </c>
      <c r="H4" s="50" t="s">
        <v>118</v>
      </c>
      <c r="I4" s="50">
        <v>2010</v>
      </c>
      <c r="J4" s="52">
        <v>40773</v>
      </c>
    </row>
    <row r="5" spans="1:10">
      <c r="A5" s="50" t="s">
        <v>147</v>
      </c>
      <c r="B5" s="50">
        <v>3317</v>
      </c>
      <c r="C5" s="50">
        <v>1656</v>
      </c>
      <c r="D5" s="50">
        <v>0</v>
      </c>
      <c r="E5" s="50">
        <v>0</v>
      </c>
      <c r="F5" s="50">
        <v>163</v>
      </c>
      <c r="G5" s="50">
        <v>82</v>
      </c>
      <c r="H5" s="50" t="s">
        <v>118</v>
      </c>
      <c r="I5" s="50">
        <v>2010</v>
      </c>
      <c r="J5" s="52">
        <v>40773</v>
      </c>
    </row>
    <row r="6" spans="1:10">
      <c r="A6" s="50" t="s">
        <v>146</v>
      </c>
      <c r="B6" s="50">
        <v>1176</v>
      </c>
      <c r="C6" s="50">
        <v>338</v>
      </c>
      <c r="D6" s="50">
        <v>0</v>
      </c>
      <c r="E6" s="50">
        <v>0</v>
      </c>
      <c r="F6" s="50">
        <v>0</v>
      </c>
      <c r="G6" s="50">
        <v>0</v>
      </c>
      <c r="H6" s="50" t="s">
        <v>118</v>
      </c>
      <c r="I6" s="50">
        <v>2010</v>
      </c>
      <c r="J6" s="52">
        <v>40773</v>
      </c>
    </row>
    <row r="7" spans="1:10">
      <c r="A7" s="50" t="s">
        <v>145</v>
      </c>
      <c r="B7" s="50">
        <v>1371</v>
      </c>
      <c r="C7" s="50">
        <v>1617</v>
      </c>
      <c r="D7" s="50">
        <v>0</v>
      </c>
      <c r="E7" s="50">
        <v>0</v>
      </c>
      <c r="F7" s="50">
        <v>9</v>
      </c>
      <c r="G7" s="50">
        <v>4</v>
      </c>
      <c r="H7" s="50" t="s">
        <v>118</v>
      </c>
      <c r="I7" s="50">
        <v>2010</v>
      </c>
      <c r="J7" s="52">
        <v>40773</v>
      </c>
    </row>
    <row r="8" spans="1:10">
      <c r="A8" s="50" t="s">
        <v>144</v>
      </c>
      <c r="B8" s="50">
        <v>16120</v>
      </c>
      <c r="C8" s="50">
        <v>10724</v>
      </c>
      <c r="D8" s="50">
        <v>0</v>
      </c>
      <c r="E8" s="50">
        <v>0</v>
      </c>
      <c r="F8" s="50">
        <v>888</v>
      </c>
      <c r="G8" s="50">
        <v>545</v>
      </c>
      <c r="H8" s="50" t="s">
        <v>118</v>
      </c>
      <c r="I8" s="50">
        <v>2010</v>
      </c>
      <c r="J8" s="52">
        <v>40773</v>
      </c>
    </row>
    <row r="9" spans="1:10">
      <c r="A9" s="50" t="s">
        <v>143</v>
      </c>
      <c r="B9" s="50">
        <v>771</v>
      </c>
      <c r="C9" s="50">
        <v>759</v>
      </c>
      <c r="D9" s="50">
        <v>0</v>
      </c>
      <c r="E9" s="50">
        <v>0</v>
      </c>
      <c r="F9" s="50">
        <v>0</v>
      </c>
      <c r="G9" s="50">
        <v>0</v>
      </c>
      <c r="H9" s="50" t="s">
        <v>118</v>
      </c>
      <c r="I9" s="50">
        <v>2010</v>
      </c>
      <c r="J9" s="52">
        <v>40773</v>
      </c>
    </row>
    <row r="10" spans="1:10">
      <c r="A10" s="50" t="s">
        <v>142</v>
      </c>
      <c r="B10" s="50">
        <v>5093</v>
      </c>
      <c r="C10" s="50">
        <v>3946</v>
      </c>
      <c r="D10" s="50">
        <v>0</v>
      </c>
      <c r="E10" s="50">
        <v>0</v>
      </c>
      <c r="F10" s="50">
        <v>480</v>
      </c>
      <c r="G10" s="50">
        <v>228</v>
      </c>
      <c r="H10" s="50" t="s">
        <v>118</v>
      </c>
      <c r="I10" s="50">
        <v>2010</v>
      </c>
      <c r="J10" s="52">
        <v>40773</v>
      </c>
    </row>
    <row r="11" spans="1:10">
      <c r="A11" s="50" t="s">
        <v>141</v>
      </c>
      <c r="B11" s="50">
        <v>1770</v>
      </c>
      <c r="C11" s="50">
        <v>1689</v>
      </c>
      <c r="D11" s="50">
        <v>0</v>
      </c>
      <c r="E11" s="50">
        <v>0</v>
      </c>
      <c r="F11" s="50">
        <v>302</v>
      </c>
      <c r="G11" s="50">
        <v>147</v>
      </c>
      <c r="H11" s="50" t="s">
        <v>118</v>
      </c>
      <c r="I11" s="50">
        <v>2010</v>
      </c>
      <c r="J11" s="52">
        <v>40773</v>
      </c>
    </row>
    <row r="12" spans="1:10">
      <c r="A12" s="50" t="s">
        <v>140</v>
      </c>
      <c r="B12" s="50">
        <v>1689</v>
      </c>
      <c r="C12" s="50">
        <v>1396</v>
      </c>
      <c r="D12" s="50">
        <v>0</v>
      </c>
      <c r="E12" s="50">
        <v>0</v>
      </c>
      <c r="F12" s="50">
        <v>843</v>
      </c>
      <c r="G12" s="50">
        <v>515</v>
      </c>
      <c r="H12" s="50" t="s">
        <v>118</v>
      </c>
      <c r="I12" s="50">
        <v>2010</v>
      </c>
      <c r="J12" s="52">
        <v>40773</v>
      </c>
    </row>
    <row r="13" spans="1:10">
      <c r="A13" s="50" t="s">
        <v>139</v>
      </c>
      <c r="B13" s="50">
        <v>1176</v>
      </c>
      <c r="C13" s="50">
        <v>948</v>
      </c>
      <c r="D13" s="50">
        <v>0</v>
      </c>
      <c r="E13" s="50">
        <v>0</v>
      </c>
      <c r="F13" s="50">
        <v>15</v>
      </c>
      <c r="G13" s="50">
        <v>8</v>
      </c>
      <c r="H13" s="50" t="s">
        <v>118</v>
      </c>
      <c r="I13" s="50">
        <v>2010</v>
      </c>
      <c r="J13" s="52">
        <v>40773</v>
      </c>
    </row>
    <row r="14" spans="1:10">
      <c r="A14" s="50" t="s">
        <v>138</v>
      </c>
      <c r="B14" s="50">
        <v>7602</v>
      </c>
      <c r="C14" s="50">
        <v>7081</v>
      </c>
      <c r="D14" s="50">
        <v>0</v>
      </c>
      <c r="E14" s="50">
        <v>0</v>
      </c>
      <c r="F14" s="50">
        <v>3743</v>
      </c>
      <c r="G14" s="50">
        <v>2709</v>
      </c>
      <c r="H14" s="50" t="s">
        <v>118</v>
      </c>
      <c r="I14" s="50">
        <v>2010</v>
      </c>
      <c r="J14" s="52">
        <v>40773</v>
      </c>
    </row>
    <row r="15" spans="1:10">
      <c r="A15" s="50" t="s">
        <v>137</v>
      </c>
      <c r="B15" s="50">
        <v>2968</v>
      </c>
      <c r="C15" s="50">
        <v>2309</v>
      </c>
      <c r="D15" s="50">
        <v>0</v>
      </c>
      <c r="E15" s="50">
        <v>0</v>
      </c>
      <c r="F15" s="50">
        <v>708</v>
      </c>
      <c r="G15" s="50">
        <v>421</v>
      </c>
      <c r="H15" s="50" t="s">
        <v>118</v>
      </c>
      <c r="I15" s="50">
        <v>2010</v>
      </c>
      <c r="J15" s="52">
        <v>40773</v>
      </c>
    </row>
    <row r="16" spans="1:10">
      <c r="A16" s="50" t="s">
        <v>136</v>
      </c>
      <c r="B16" s="50">
        <v>3639</v>
      </c>
      <c r="C16" s="50">
        <v>228</v>
      </c>
      <c r="D16" s="50">
        <v>0</v>
      </c>
      <c r="E16" s="50">
        <v>0</v>
      </c>
      <c r="F16" s="50">
        <v>1310</v>
      </c>
      <c r="G16" s="50">
        <v>146</v>
      </c>
      <c r="H16" s="50" t="s">
        <v>118</v>
      </c>
      <c r="I16" s="50">
        <v>2010</v>
      </c>
      <c r="J16" s="52">
        <v>40773</v>
      </c>
    </row>
    <row r="17" spans="1:10">
      <c r="A17" s="50" t="s">
        <v>135</v>
      </c>
      <c r="B17" s="50">
        <v>1793</v>
      </c>
      <c r="C17" s="50">
        <v>1654</v>
      </c>
      <c r="D17" s="50">
        <v>0</v>
      </c>
      <c r="E17" s="50">
        <v>0</v>
      </c>
      <c r="F17" s="50">
        <v>0</v>
      </c>
      <c r="G17" s="50">
        <v>0</v>
      </c>
      <c r="H17" s="50" t="s">
        <v>118</v>
      </c>
      <c r="I17" s="50">
        <v>2010</v>
      </c>
      <c r="J17" s="52">
        <v>40773</v>
      </c>
    </row>
    <row r="18" spans="1:10">
      <c r="A18" s="50" t="s">
        <v>134</v>
      </c>
      <c r="B18" s="50">
        <v>11247</v>
      </c>
      <c r="C18" s="50">
        <v>4393</v>
      </c>
      <c r="D18" s="50">
        <v>0</v>
      </c>
      <c r="E18" s="50">
        <v>0</v>
      </c>
      <c r="F18" s="50">
        <v>775</v>
      </c>
      <c r="G18" s="50">
        <v>243</v>
      </c>
      <c r="H18" s="50" t="s">
        <v>118</v>
      </c>
      <c r="I18" s="50">
        <v>2010</v>
      </c>
      <c r="J18" s="52">
        <v>40773</v>
      </c>
    </row>
    <row r="19" spans="1:10">
      <c r="A19" s="50" t="s">
        <v>133</v>
      </c>
      <c r="B19" s="50">
        <v>2107</v>
      </c>
      <c r="C19" s="50">
        <v>1641</v>
      </c>
      <c r="D19" s="50">
        <v>0</v>
      </c>
      <c r="E19" s="50">
        <v>0</v>
      </c>
      <c r="F19" s="50">
        <v>788</v>
      </c>
      <c r="G19" s="50">
        <v>624</v>
      </c>
      <c r="H19" s="50" t="s">
        <v>118</v>
      </c>
      <c r="I19" s="50">
        <v>2010</v>
      </c>
      <c r="J19" s="52">
        <v>40773</v>
      </c>
    </row>
    <row r="20" spans="1:10">
      <c r="A20" s="50" t="s">
        <v>132</v>
      </c>
      <c r="B20" s="50">
        <v>12404</v>
      </c>
      <c r="C20" s="50">
        <v>8621</v>
      </c>
      <c r="D20" s="50">
        <v>1734</v>
      </c>
      <c r="E20" s="50">
        <v>2662</v>
      </c>
      <c r="F20" s="50">
        <v>3571</v>
      </c>
      <c r="G20" s="50">
        <v>2101</v>
      </c>
      <c r="H20" s="50" t="s">
        <v>118</v>
      </c>
      <c r="I20" s="50">
        <v>2010</v>
      </c>
      <c r="J20" s="52">
        <v>40773</v>
      </c>
    </row>
    <row r="21" spans="1:10">
      <c r="A21" s="50" t="s">
        <v>131</v>
      </c>
      <c r="B21" s="50">
        <v>2929</v>
      </c>
      <c r="C21" s="50">
        <v>1668</v>
      </c>
      <c r="D21" s="50">
        <v>0</v>
      </c>
      <c r="E21" s="50">
        <v>0</v>
      </c>
      <c r="F21" s="50">
        <v>724</v>
      </c>
      <c r="G21" s="50">
        <v>488</v>
      </c>
      <c r="H21" s="50" t="s">
        <v>118</v>
      </c>
      <c r="I21" s="50">
        <v>2010</v>
      </c>
      <c r="J21" s="52">
        <v>40773</v>
      </c>
    </row>
    <row r="22" spans="1:10">
      <c r="A22" s="50" t="s">
        <v>130</v>
      </c>
      <c r="B22" s="50">
        <v>853</v>
      </c>
      <c r="C22" s="50">
        <v>804</v>
      </c>
      <c r="D22" s="50">
        <v>0</v>
      </c>
      <c r="E22" s="50">
        <v>0</v>
      </c>
      <c r="F22" s="50">
        <v>272</v>
      </c>
      <c r="G22" s="50">
        <v>150</v>
      </c>
      <c r="H22" s="50" t="s">
        <v>118</v>
      </c>
      <c r="I22" s="50">
        <v>2010</v>
      </c>
      <c r="J22" s="52">
        <v>40773</v>
      </c>
    </row>
    <row r="23" spans="1:10">
      <c r="A23" s="50" t="s">
        <v>129</v>
      </c>
      <c r="B23" s="50">
        <v>7138</v>
      </c>
      <c r="C23" s="50">
        <v>6853</v>
      </c>
      <c r="D23" s="50">
        <v>1378</v>
      </c>
      <c r="E23" s="50">
        <v>1532</v>
      </c>
      <c r="F23" s="50">
        <v>5304</v>
      </c>
      <c r="G23" s="50">
        <v>4251</v>
      </c>
      <c r="H23" s="50" t="s">
        <v>118</v>
      </c>
      <c r="I23" s="50">
        <v>2010</v>
      </c>
      <c r="J23" s="52">
        <v>40773</v>
      </c>
    </row>
    <row r="24" spans="1:10">
      <c r="A24" s="50" t="s">
        <v>128</v>
      </c>
      <c r="B24" s="50">
        <v>3747</v>
      </c>
      <c r="C24" s="50">
        <v>3101</v>
      </c>
      <c r="D24" s="50">
        <v>0</v>
      </c>
      <c r="E24" s="50">
        <v>0</v>
      </c>
      <c r="F24" s="50">
        <v>15595</v>
      </c>
      <c r="G24" s="50">
        <v>8280</v>
      </c>
      <c r="H24" s="50" t="s">
        <v>118</v>
      </c>
      <c r="I24" s="50">
        <v>2010</v>
      </c>
      <c r="J24" s="52">
        <v>40773</v>
      </c>
    </row>
    <row r="25" spans="1:10">
      <c r="A25" s="50" t="s">
        <v>127</v>
      </c>
      <c r="B25" s="50">
        <v>1151</v>
      </c>
      <c r="C25" s="50">
        <v>1162</v>
      </c>
      <c r="D25" s="50">
        <v>0</v>
      </c>
      <c r="E25" s="50">
        <v>0</v>
      </c>
      <c r="F25" s="50">
        <v>0</v>
      </c>
      <c r="G25" s="50">
        <v>0</v>
      </c>
      <c r="H25" s="50" t="s">
        <v>118</v>
      </c>
      <c r="I25" s="50">
        <v>2010</v>
      </c>
      <c r="J25" s="52">
        <v>40773</v>
      </c>
    </row>
    <row r="26" spans="1:10">
      <c r="A26" s="50" t="s">
        <v>126</v>
      </c>
      <c r="B26" s="50">
        <v>1060</v>
      </c>
      <c r="C26" s="50">
        <v>1033</v>
      </c>
      <c r="D26" s="50">
        <v>0</v>
      </c>
      <c r="E26" s="50">
        <v>0</v>
      </c>
      <c r="F26" s="50">
        <v>0</v>
      </c>
      <c r="G26" s="50">
        <v>0</v>
      </c>
      <c r="H26" s="50" t="s">
        <v>118</v>
      </c>
      <c r="I26" s="50">
        <v>2010</v>
      </c>
      <c r="J26" s="52">
        <v>40773</v>
      </c>
    </row>
    <row r="27" spans="1:10">
      <c r="A27" s="50" t="s">
        <v>125</v>
      </c>
      <c r="B27" s="50">
        <v>1117</v>
      </c>
      <c r="C27" s="50">
        <v>1020</v>
      </c>
      <c r="D27" s="50">
        <v>0</v>
      </c>
      <c r="E27" s="50">
        <v>0</v>
      </c>
      <c r="F27" s="50">
        <v>1147</v>
      </c>
      <c r="G27" s="50">
        <v>672</v>
      </c>
      <c r="H27" s="50" t="s">
        <v>118</v>
      </c>
      <c r="I27" s="50">
        <v>2010</v>
      </c>
      <c r="J27" s="52">
        <v>40773</v>
      </c>
    </row>
    <row r="28" spans="1:10">
      <c r="A28" s="50" t="s">
        <v>86</v>
      </c>
      <c r="B28" s="50">
        <v>5228</v>
      </c>
      <c r="C28" s="50">
        <v>3308.9333333</v>
      </c>
      <c r="H28" s="50" t="s">
        <v>117</v>
      </c>
      <c r="I28" s="50">
        <v>2010</v>
      </c>
      <c r="J28" s="52">
        <v>40773</v>
      </c>
    </row>
    <row r="29" spans="1:10">
      <c r="A29" s="50" t="s">
        <v>87</v>
      </c>
      <c r="B29" s="50">
        <v>4471</v>
      </c>
      <c r="C29" s="50">
        <v>2919.1333332999998</v>
      </c>
      <c r="H29" s="50" t="s">
        <v>117</v>
      </c>
      <c r="I29" s="50">
        <v>2010</v>
      </c>
      <c r="J29" s="52">
        <v>40773</v>
      </c>
    </row>
    <row r="30" spans="1:10">
      <c r="A30" s="50" t="s">
        <v>89</v>
      </c>
      <c r="B30" s="50">
        <v>6192</v>
      </c>
      <c r="C30" s="50">
        <v>4290.4333333000004</v>
      </c>
      <c r="H30" s="50" t="s">
        <v>117</v>
      </c>
      <c r="I30" s="50">
        <v>2010</v>
      </c>
      <c r="J30" s="52">
        <v>40773</v>
      </c>
    </row>
    <row r="31" spans="1:10">
      <c r="A31" s="50" t="s">
        <v>91</v>
      </c>
      <c r="B31" s="50">
        <v>1176</v>
      </c>
      <c r="C31" s="50">
        <v>1132.8666667</v>
      </c>
      <c r="H31" s="50" t="s">
        <v>117</v>
      </c>
      <c r="I31" s="50">
        <v>2010</v>
      </c>
      <c r="J31" s="52">
        <v>40773</v>
      </c>
    </row>
    <row r="32" spans="1:10">
      <c r="A32" s="50" t="s">
        <v>92</v>
      </c>
      <c r="B32" s="50">
        <v>3531</v>
      </c>
      <c r="C32" s="50">
        <v>2244.6</v>
      </c>
      <c r="H32" s="50" t="s">
        <v>117</v>
      </c>
      <c r="I32" s="50">
        <v>2010</v>
      </c>
      <c r="J32" s="52">
        <v>40773</v>
      </c>
    </row>
    <row r="33" spans="1:10">
      <c r="A33" s="50" t="s">
        <v>93</v>
      </c>
      <c r="B33" s="50">
        <v>820</v>
      </c>
      <c r="C33" s="50">
        <v>497.86666666999997</v>
      </c>
      <c r="H33" s="50" t="s">
        <v>117</v>
      </c>
      <c r="I33" s="50">
        <v>2010</v>
      </c>
      <c r="J33" s="52">
        <v>40773</v>
      </c>
    </row>
    <row r="34" spans="1:10">
      <c r="A34" s="50" t="s">
        <v>94</v>
      </c>
      <c r="B34" s="50">
        <v>6428</v>
      </c>
      <c r="C34" s="50">
        <v>4052.8</v>
      </c>
      <c r="H34" s="50" t="s">
        <v>117</v>
      </c>
      <c r="I34" s="50">
        <v>2010</v>
      </c>
      <c r="J34" s="52">
        <v>40773</v>
      </c>
    </row>
    <row r="35" spans="1:10">
      <c r="A35" s="50" t="s">
        <v>95</v>
      </c>
      <c r="B35" s="50">
        <v>5371</v>
      </c>
      <c r="C35" s="50">
        <v>3288.2</v>
      </c>
      <c r="H35" s="50" t="s">
        <v>117</v>
      </c>
      <c r="I35" s="50">
        <v>2010</v>
      </c>
      <c r="J35" s="52">
        <v>40773</v>
      </c>
    </row>
    <row r="36" spans="1:10">
      <c r="A36" s="50" t="s">
        <v>96</v>
      </c>
      <c r="B36" s="50">
        <v>4945</v>
      </c>
      <c r="C36" s="50">
        <v>2894.8</v>
      </c>
      <c r="H36" s="50" t="s">
        <v>117</v>
      </c>
      <c r="I36" s="50">
        <v>2010</v>
      </c>
      <c r="J36" s="52">
        <v>40773</v>
      </c>
    </row>
    <row r="37" spans="1:10">
      <c r="A37" s="50" t="s">
        <v>97</v>
      </c>
      <c r="B37" s="50">
        <v>3958</v>
      </c>
      <c r="C37" s="50">
        <v>2848.4666667000001</v>
      </c>
      <c r="H37" s="50" t="s">
        <v>117</v>
      </c>
      <c r="I37" s="50">
        <v>2010</v>
      </c>
      <c r="J37" s="52">
        <v>40773</v>
      </c>
    </row>
    <row r="38" spans="1:10">
      <c r="A38" s="50" t="s">
        <v>100</v>
      </c>
      <c r="B38" s="50">
        <v>2219</v>
      </c>
      <c r="C38" s="50">
        <v>1550.5333333000001</v>
      </c>
      <c r="H38" s="50" t="s">
        <v>117</v>
      </c>
      <c r="I38" s="50">
        <v>2010</v>
      </c>
      <c r="J38" s="52">
        <v>40773</v>
      </c>
    </row>
    <row r="39" spans="1:10">
      <c r="A39" s="50" t="s">
        <v>102</v>
      </c>
      <c r="B39" s="50">
        <v>5440</v>
      </c>
      <c r="C39" s="50">
        <v>3725.0333332999999</v>
      </c>
      <c r="H39" s="50" t="s">
        <v>117</v>
      </c>
      <c r="I39" s="50">
        <v>2010</v>
      </c>
      <c r="J39" s="52">
        <v>40773</v>
      </c>
    </row>
    <row r="40" spans="1:10">
      <c r="A40" s="50" t="s">
        <v>103</v>
      </c>
      <c r="B40" s="50">
        <v>1832</v>
      </c>
      <c r="C40" s="50">
        <v>1228.9333333</v>
      </c>
      <c r="H40" s="50" t="s">
        <v>117</v>
      </c>
      <c r="I40" s="50">
        <v>2010</v>
      </c>
      <c r="J40" s="52">
        <v>40773</v>
      </c>
    </row>
    <row r="41" spans="1:10">
      <c r="A41" s="50" t="s">
        <v>105</v>
      </c>
      <c r="B41" s="50">
        <v>13901</v>
      </c>
      <c r="C41" s="50">
        <v>9241.2666666999994</v>
      </c>
      <c r="H41" s="50" t="s">
        <v>117</v>
      </c>
      <c r="I41" s="50">
        <v>2010</v>
      </c>
      <c r="J41" s="52">
        <v>40773</v>
      </c>
    </row>
    <row r="42" spans="1:10">
      <c r="A42" s="50" t="s">
        <v>107</v>
      </c>
      <c r="B42" s="50">
        <v>8202</v>
      </c>
      <c r="C42" s="50">
        <v>5387.4333333000004</v>
      </c>
      <c r="H42" s="50" t="s">
        <v>117</v>
      </c>
      <c r="I42" s="50">
        <v>2010</v>
      </c>
      <c r="J42" s="52">
        <v>40773</v>
      </c>
    </row>
    <row r="43" spans="1:10">
      <c r="A43" s="50" t="s">
        <v>124</v>
      </c>
      <c r="B43" s="50">
        <v>7557</v>
      </c>
      <c r="C43" s="50">
        <v>4646.4666667000001</v>
      </c>
      <c r="H43" s="50" t="s">
        <v>117</v>
      </c>
      <c r="I43" s="50">
        <v>2010</v>
      </c>
      <c r="J43" s="52">
        <v>40773</v>
      </c>
    </row>
    <row r="44" spans="1:10">
      <c r="A44" s="50" t="s">
        <v>123</v>
      </c>
      <c r="B44" s="50">
        <v>8828</v>
      </c>
      <c r="C44" s="50">
        <v>5286.0666666999996</v>
      </c>
      <c r="H44" s="50" t="s">
        <v>117</v>
      </c>
      <c r="I44" s="50">
        <v>2010</v>
      </c>
      <c r="J44" s="52">
        <v>40773</v>
      </c>
    </row>
    <row r="45" spans="1:10">
      <c r="A45" s="50" t="s">
        <v>122</v>
      </c>
      <c r="B45" s="50">
        <v>11761</v>
      </c>
      <c r="C45" s="50">
        <v>7464.6</v>
      </c>
      <c r="H45" s="50" t="s">
        <v>117</v>
      </c>
      <c r="I45" s="50">
        <v>2010</v>
      </c>
      <c r="J45" s="52">
        <v>40773</v>
      </c>
    </row>
    <row r="46" spans="1:10">
      <c r="A46" s="50" t="s">
        <v>121</v>
      </c>
      <c r="B46" s="50">
        <v>1561</v>
      </c>
      <c r="C46" s="50">
        <v>981.8</v>
      </c>
      <c r="H46" s="50" t="s">
        <v>117</v>
      </c>
      <c r="I46" s="50">
        <v>2010</v>
      </c>
      <c r="J46" s="52">
        <v>40773</v>
      </c>
    </row>
    <row r="47" spans="1:10">
      <c r="A47" s="50" t="s">
        <v>108</v>
      </c>
      <c r="B47" s="50">
        <v>4819</v>
      </c>
      <c r="C47" s="50">
        <v>3319.7666666999999</v>
      </c>
      <c r="H47" s="50" t="s">
        <v>117</v>
      </c>
      <c r="I47" s="50">
        <v>2010</v>
      </c>
      <c r="J47" s="52">
        <v>40773</v>
      </c>
    </row>
    <row r="48" spans="1:10">
      <c r="A48" s="50" t="s">
        <v>109</v>
      </c>
      <c r="B48" s="50">
        <v>3730</v>
      </c>
      <c r="C48" s="50">
        <v>2694.2</v>
      </c>
      <c r="H48" s="50" t="s">
        <v>117</v>
      </c>
      <c r="I48" s="50">
        <v>2010</v>
      </c>
      <c r="J48" s="52">
        <v>40773</v>
      </c>
    </row>
    <row r="49" spans="1:10">
      <c r="A49" s="50" t="s">
        <v>88</v>
      </c>
      <c r="B49" s="50">
        <v>1666</v>
      </c>
      <c r="C49" s="50">
        <v>1320.7333332999999</v>
      </c>
      <c r="F49" s="50">
        <v>50</v>
      </c>
      <c r="G49" s="50">
        <v>31.583333332999999</v>
      </c>
      <c r="H49" s="50" t="s">
        <v>116</v>
      </c>
      <c r="I49" s="50">
        <v>2010</v>
      </c>
      <c r="J49" s="52">
        <v>40773</v>
      </c>
    </row>
    <row r="50" spans="1:10">
      <c r="A50" s="50" t="s">
        <v>90</v>
      </c>
      <c r="B50" s="50">
        <v>3159</v>
      </c>
      <c r="C50" s="50">
        <v>2370.5333332999999</v>
      </c>
      <c r="F50" s="50">
        <v>190</v>
      </c>
      <c r="G50" s="50">
        <v>100.16666667</v>
      </c>
      <c r="H50" s="50" t="s">
        <v>116</v>
      </c>
      <c r="I50" s="50">
        <v>2010</v>
      </c>
      <c r="J50" s="52">
        <v>40773</v>
      </c>
    </row>
    <row r="51" spans="1:10">
      <c r="A51" s="50" t="s">
        <v>98</v>
      </c>
      <c r="B51" s="50">
        <v>5599</v>
      </c>
      <c r="C51" s="50">
        <v>4508.0333332999999</v>
      </c>
      <c r="F51" s="50">
        <v>203</v>
      </c>
      <c r="G51" s="50">
        <v>109.66666667</v>
      </c>
      <c r="H51" s="50" t="s">
        <v>116</v>
      </c>
      <c r="I51" s="50">
        <v>2010</v>
      </c>
      <c r="J51" s="52">
        <v>40773</v>
      </c>
    </row>
    <row r="52" spans="1:10">
      <c r="A52" s="50" t="s">
        <v>99</v>
      </c>
      <c r="B52" s="50">
        <v>17187</v>
      </c>
      <c r="C52" s="50">
        <v>14276.733333</v>
      </c>
      <c r="F52" s="50">
        <v>3224</v>
      </c>
      <c r="G52" s="50">
        <v>2163.75</v>
      </c>
      <c r="H52" s="50" t="s">
        <v>116</v>
      </c>
      <c r="I52" s="50">
        <v>2010</v>
      </c>
      <c r="J52" s="52">
        <v>40773</v>
      </c>
    </row>
    <row r="53" spans="1:10">
      <c r="A53" s="50" t="s">
        <v>120</v>
      </c>
      <c r="B53" s="50">
        <v>5503</v>
      </c>
      <c r="C53" s="50">
        <v>5125.1333333000002</v>
      </c>
      <c r="F53" s="50">
        <v>1702</v>
      </c>
      <c r="G53" s="50">
        <v>1033.625</v>
      </c>
      <c r="H53" s="50" t="s">
        <v>116</v>
      </c>
      <c r="I53" s="50">
        <v>2010</v>
      </c>
      <c r="J53" s="52">
        <v>40773</v>
      </c>
    </row>
    <row r="54" spans="1:10">
      <c r="A54" s="50" t="s">
        <v>101</v>
      </c>
      <c r="B54" s="50">
        <v>5977</v>
      </c>
      <c r="C54" s="50">
        <v>4725.1333333000002</v>
      </c>
      <c r="F54" s="50">
        <v>122</v>
      </c>
      <c r="G54" s="50">
        <v>57.916666667000001</v>
      </c>
      <c r="H54" s="50" t="s">
        <v>116</v>
      </c>
      <c r="I54" s="50">
        <v>2010</v>
      </c>
      <c r="J54" s="52">
        <v>40773</v>
      </c>
    </row>
    <row r="55" spans="1:10">
      <c r="A55" s="50" t="s">
        <v>104</v>
      </c>
      <c r="B55" s="50">
        <v>6189</v>
      </c>
      <c r="C55" s="50">
        <v>5432.8</v>
      </c>
      <c r="F55" s="50">
        <v>949</v>
      </c>
      <c r="G55" s="50">
        <v>488.08333333000002</v>
      </c>
      <c r="H55" s="50" t="s">
        <v>116</v>
      </c>
      <c r="I55" s="50">
        <v>2010</v>
      </c>
      <c r="J55" s="52">
        <v>40773</v>
      </c>
    </row>
    <row r="56" spans="1:10">
      <c r="A56" s="50" t="s">
        <v>106</v>
      </c>
      <c r="B56" s="50">
        <v>10013</v>
      </c>
      <c r="C56" s="50">
        <v>8363.9</v>
      </c>
      <c r="F56" s="50">
        <v>1054</v>
      </c>
      <c r="G56" s="50">
        <v>524.33333332999996</v>
      </c>
      <c r="H56" s="50" t="s">
        <v>116</v>
      </c>
      <c r="I56" s="50">
        <v>2010</v>
      </c>
      <c r="J56" s="52">
        <v>40773</v>
      </c>
    </row>
    <row r="57" spans="1:10">
      <c r="A57" s="50" t="s">
        <v>110</v>
      </c>
      <c r="B57" s="50">
        <v>5673</v>
      </c>
      <c r="C57" s="50">
        <v>5380.8333333</v>
      </c>
      <c r="F57" s="50">
        <v>359</v>
      </c>
      <c r="G57" s="50">
        <v>296.25</v>
      </c>
      <c r="H57" s="50" t="s">
        <v>116</v>
      </c>
      <c r="I57" s="50">
        <v>2010</v>
      </c>
      <c r="J57" s="52">
        <v>40773</v>
      </c>
    </row>
    <row r="58" spans="1:10">
      <c r="A58" s="50" t="s">
        <v>111</v>
      </c>
      <c r="B58" s="50">
        <v>9054</v>
      </c>
      <c r="C58" s="50">
        <v>7817.7333332999997</v>
      </c>
      <c r="F58" s="50">
        <v>2291</v>
      </c>
      <c r="G58" s="50">
        <v>1231.0833333</v>
      </c>
      <c r="H58" s="50" t="s">
        <v>116</v>
      </c>
      <c r="I58" s="50">
        <v>2010</v>
      </c>
      <c r="J58" s="52">
        <v>40773</v>
      </c>
    </row>
    <row r="59" spans="1:10">
      <c r="A59" s="50" t="s">
        <v>112</v>
      </c>
      <c r="B59" s="50">
        <v>24834</v>
      </c>
      <c r="C59" s="50">
        <v>22899.3</v>
      </c>
      <c r="D59" s="50">
        <v>1197</v>
      </c>
      <c r="E59" s="50">
        <v>1174.6333333</v>
      </c>
      <c r="F59" s="50">
        <v>6310</v>
      </c>
      <c r="G59" s="50">
        <v>3756.5416667</v>
      </c>
      <c r="H59" s="50" t="s">
        <v>116</v>
      </c>
      <c r="I59" s="50">
        <v>2010</v>
      </c>
      <c r="J59" s="52">
        <v>40773</v>
      </c>
    </row>
    <row r="60" spans="1:10">
      <c r="A60" s="50" t="s">
        <v>113</v>
      </c>
      <c r="B60" s="50">
        <v>9850</v>
      </c>
      <c r="C60" s="50">
        <v>7394.1333333000002</v>
      </c>
      <c r="D60" s="50">
        <v>1638</v>
      </c>
      <c r="E60" s="50">
        <v>1618.5</v>
      </c>
      <c r="F60" s="50">
        <v>3771</v>
      </c>
      <c r="G60" s="50">
        <v>2029.625</v>
      </c>
      <c r="H60" s="50" t="s">
        <v>116</v>
      </c>
      <c r="I60" s="50">
        <v>2010</v>
      </c>
      <c r="J60" s="52">
        <v>40773</v>
      </c>
    </row>
    <row r="61" spans="1:10">
      <c r="A61" s="50" t="s">
        <v>114</v>
      </c>
      <c r="B61" s="50">
        <v>13171</v>
      </c>
      <c r="C61" s="50">
        <v>8315.2000000000007</v>
      </c>
      <c r="D61" s="50">
        <v>171</v>
      </c>
      <c r="E61" s="50">
        <v>171</v>
      </c>
      <c r="F61" s="50">
        <v>3449</v>
      </c>
      <c r="G61" s="50">
        <v>1739.5416667</v>
      </c>
      <c r="H61" s="50" t="s">
        <v>116</v>
      </c>
      <c r="I61" s="50">
        <v>2010</v>
      </c>
      <c r="J61" s="52">
        <v>40773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f>'Table 29 - HCT and FTE'!B11-'Table 29 - HCT and FTE (old)'!B11</f>
        <v>1273</v>
      </c>
      <c r="C11" s="10">
        <f>'Table 29 - HCT and FTE'!C11-'Table 29 - HCT and FTE (old)'!C11</f>
        <v>872.53333329999987</v>
      </c>
      <c r="D11" s="10">
        <f>'Table 29 - HCT and FTE'!D11-'Table 29 - HCT and FTE (old)'!D11</f>
        <v>0</v>
      </c>
      <c r="E11" s="10">
        <f>'Table 29 - HCT and FTE'!E11-'Table 29 - HCT and FTE (old)'!E11</f>
        <v>0</v>
      </c>
      <c r="F11" s="10">
        <f>'Table 29 - HCT and FTE'!F11-'Table 29 - HCT and FTE (old)'!F11</f>
        <v>190</v>
      </c>
      <c r="G11" s="10">
        <f>'Table 29 - HCT and FTE'!G11-'Table 29 - HCT and FTE (old)'!G11</f>
        <v>100.16666667</v>
      </c>
      <c r="H11" s="10">
        <f>'Table 29 - HCT and FTE'!H11-'Table 29 - HCT and FTE (old)'!H11</f>
        <v>1463</v>
      </c>
      <c r="I11" s="10">
        <f>'Table 29 - HCT and FTE'!I11-'Table 29 - HCT and FTE (old)'!I11</f>
        <v>972.69999996999968</v>
      </c>
    </row>
    <row r="12" spans="1:10" ht="12.75" customHeight="1">
      <c r="A12" s="1" t="s">
        <v>10</v>
      </c>
      <c r="B12" s="10">
        <f>'Table 29 - HCT and FTE'!B12-'Table 29 - HCT and FTE (old)'!B12</f>
        <v>2498</v>
      </c>
      <c r="C12" s="10">
        <f>'Table 29 - HCT and FTE'!C12-'Table 29 - HCT and FTE (old)'!C12</f>
        <v>2198.0333332999999</v>
      </c>
      <c r="D12" s="10">
        <f>'Table 29 - HCT and FTE'!D12-'Table 29 - HCT and FTE (old)'!D12</f>
        <v>0</v>
      </c>
      <c r="E12" s="10">
        <f>'Table 29 - HCT and FTE'!E12-'Table 29 - HCT and FTE (old)'!E12</f>
        <v>0</v>
      </c>
      <c r="F12" s="10">
        <f>'Table 29 - HCT and FTE'!F12-'Table 29 - HCT and FTE (old)'!F12</f>
        <v>-5</v>
      </c>
      <c r="G12" s="10">
        <f>'Table 29 - HCT and FTE'!G12-'Table 29 - HCT and FTE (old)'!G12</f>
        <v>3.6666666699999979</v>
      </c>
      <c r="H12" s="10">
        <f>'Table 29 - HCT and FTE'!H12-'Table 29 - HCT and FTE (old)'!H12</f>
        <v>2493</v>
      </c>
      <c r="I12" s="10">
        <f>'Table 29 - HCT and FTE'!I12-'Table 29 - HCT and FTE (old)'!I12</f>
        <v>2201.6999999700001</v>
      </c>
    </row>
    <row r="13" spans="1:10" ht="12.75" customHeight="1">
      <c r="A13" s="1" t="s">
        <v>11</v>
      </c>
      <c r="B13" s="10">
        <f>'Table 29 - HCT and FTE'!B15-'Table 29 - HCT and FTE (old)'!B13</f>
        <v>337</v>
      </c>
      <c r="C13" s="10">
        <f>'Table 29 - HCT and FTE'!C15-'Table 29 - HCT and FTE (old)'!C13</f>
        <v>216.13333330000023</v>
      </c>
      <c r="D13" s="10">
        <f>'Table 29 - HCT and FTE'!D15-'Table 29 - HCT and FTE (old)'!D13</f>
        <v>0</v>
      </c>
      <c r="E13" s="10">
        <f>'Table 29 - HCT and FTE'!E15-'Table 29 - HCT and FTE (old)'!E13</f>
        <v>0</v>
      </c>
      <c r="F13" s="10">
        <f>'Table 29 - HCT and FTE'!F15-'Table 29 - HCT and FTE (old)'!F13</f>
        <v>60</v>
      </c>
      <c r="G13" s="10">
        <f>'Table 29 - HCT and FTE'!G15-'Table 29 - HCT and FTE (old)'!G13</f>
        <v>35.916666667000001</v>
      </c>
      <c r="H13" s="10">
        <f>'Table 29 - HCT and FTE'!H15-'Table 29 - HCT and FTE (old)'!H13</f>
        <v>397</v>
      </c>
      <c r="I13" s="10">
        <f>'Table 29 - HCT and FTE'!I15-'Table 29 - HCT and FTE (old)'!I13</f>
        <v>252.04999996700008</v>
      </c>
      <c r="J13" s="11"/>
    </row>
    <row r="14" spans="1:10" ht="12.75" customHeight="1">
      <c r="A14" s="1" t="s">
        <v>36</v>
      </c>
      <c r="B14" s="10">
        <f>'Table 29 - HCT and FTE'!B13-'Table 29 - HCT and FTE (old)'!B14</f>
        <v>163</v>
      </c>
      <c r="C14" s="10">
        <f>'Table 29 - HCT and FTE'!C13-'Table 29 - HCT and FTE (old)'!C14</f>
        <v>154.73333300000013</v>
      </c>
      <c r="D14" s="10">
        <f>'Table 29 - HCT and FTE'!D13-'Table 29 - HCT and FTE (old)'!D14</f>
        <v>0</v>
      </c>
      <c r="E14" s="10">
        <f>'Table 29 - HCT and FTE'!E13-'Table 29 - HCT and FTE (old)'!E14</f>
        <v>0</v>
      </c>
      <c r="F14" s="10">
        <f>'Table 29 - HCT and FTE'!F13-'Table 29 - HCT and FTE (old)'!F14</f>
        <v>-100</v>
      </c>
      <c r="G14" s="10">
        <f>'Table 29 - HCT and FTE'!G13-'Table 29 - HCT and FTE (old)'!G14</f>
        <v>57.75</v>
      </c>
      <c r="H14" s="10">
        <f>'Table 29 - HCT and FTE'!H13-'Table 29 - HCT and FTE (old)'!H14</f>
        <v>63</v>
      </c>
      <c r="I14" s="10">
        <f>'Table 29 - HCT and FTE'!I13-'Table 29 - HCT and FTE (old)'!I14</f>
        <v>212.48333300000013</v>
      </c>
    </row>
    <row r="15" spans="1:10" ht="12.75" customHeight="1">
      <c r="A15" s="1" t="s">
        <v>45</v>
      </c>
      <c r="B15" s="10">
        <f>'Table 29 - HCT and FTE'!B14-'Table 29 - HCT and FTE (old)'!B15</f>
        <v>297</v>
      </c>
      <c r="C15" s="10">
        <f>'Table 29 - HCT and FTE'!C14-'Table 29 - HCT and FTE (old)'!C15</f>
        <v>241.13333330000023</v>
      </c>
      <c r="D15" s="10">
        <f>'Table 29 - HCT and FTE'!D14-'Table 29 - HCT and FTE (old)'!D15</f>
        <v>0</v>
      </c>
      <c r="E15" s="10">
        <f>'Table 29 - HCT and FTE'!E14-'Table 29 - HCT and FTE (old)'!E15</f>
        <v>0</v>
      </c>
      <c r="F15" s="10">
        <f>'Table 29 - HCT and FTE'!F14-'Table 29 - HCT and FTE (old)'!F15</f>
        <v>97</v>
      </c>
      <c r="G15" s="10">
        <f>'Table 29 - HCT and FTE'!G14-'Table 29 - HCT and FTE (old)'!G15</f>
        <v>56.625</v>
      </c>
      <c r="H15" s="10">
        <f>'Table 29 - HCT and FTE'!H14-'Table 29 - HCT and FTE (old)'!H15</f>
        <v>394</v>
      </c>
      <c r="I15" s="10">
        <f>'Table 29 - HCT and FTE'!I14-'Table 29 - HCT and FTE (old)'!I15</f>
        <v>297.75833330000023</v>
      </c>
      <c r="J15" s="11"/>
    </row>
    <row r="16" spans="1:10" ht="12.75" customHeight="1">
      <c r="A16" s="1" t="s">
        <v>12</v>
      </c>
      <c r="B16" s="10">
        <f>'Table 29 - HCT and FTE'!B16-'Table 29 - HCT and FTE (old)'!B16</f>
        <v>554</v>
      </c>
      <c r="C16" s="10">
        <f>'Table 29 - HCT and FTE'!C16-'Table 29 - HCT and FTE (old)'!C16</f>
        <v>1001.8000000000002</v>
      </c>
      <c r="D16" s="10">
        <f>'Table 29 - HCT and FTE'!D16-'Table 29 - HCT and FTE (old)'!D16</f>
        <v>0</v>
      </c>
      <c r="E16" s="10">
        <f>'Table 29 - HCT and FTE'!E16-'Table 29 - HCT and FTE (old)'!E16</f>
        <v>0</v>
      </c>
      <c r="F16" s="10">
        <f>'Table 29 - HCT and FTE'!F16-'Table 29 - HCT and FTE (old)'!F16</f>
        <v>880</v>
      </c>
      <c r="G16" s="10">
        <f>'Table 29 - HCT and FTE'!G16-'Table 29 - HCT and FTE (old)'!G16</f>
        <v>457.08333333000002</v>
      </c>
      <c r="H16" s="10">
        <f>'Table 29 - HCT and FTE'!H16-'Table 29 - HCT and FTE (old)'!H16</f>
        <v>1434</v>
      </c>
      <c r="I16" s="10">
        <f>'Table 29 - HCT and FTE'!I16-'Table 29 - HCT and FTE (old)'!I16</f>
        <v>1458.8833333299999</v>
      </c>
      <c r="J16" s="11"/>
    </row>
    <row r="17" spans="1:10" ht="12.75" customHeight="1">
      <c r="A17" s="1" t="s">
        <v>13</v>
      </c>
      <c r="B17" s="10">
        <f>'Table 29 - HCT and FTE'!B17-'Table 29 - HCT and FTE (old)'!B17</f>
        <v>3967</v>
      </c>
      <c r="C17" s="10">
        <f>'Table 29 - HCT and FTE'!C17-'Table 29 - HCT and FTE (old)'!C17</f>
        <v>3006.8999999999996</v>
      </c>
      <c r="D17" s="10">
        <f>'Table 29 - HCT and FTE'!D17-'Table 29 - HCT and FTE (old)'!D17</f>
        <v>0</v>
      </c>
      <c r="E17" s="10">
        <f>'Table 29 - HCT and FTE'!E17-'Table 29 - HCT and FTE (old)'!E17</f>
        <v>0</v>
      </c>
      <c r="F17" s="10">
        <f>'Table 29 - HCT and FTE'!F17-'Table 29 - HCT and FTE (old)'!F17</f>
        <v>27</v>
      </c>
      <c r="G17" s="10">
        <f>'Table 29 - HCT and FTE'!G17-'Table 29 - HCT and FTE (old)'!G17</f>
        <v>24.333333329999959</v>
      </c>
      <c r="H17" s="10">
        <f>'Table 29 - HCT and FTE'!H17-'Table 29 - HCT and FTE (old)'!H17</f>
        <v>3994</v>
      </c>
      <c r="I17" s="10">
        <f>'Table 29 - HCT and FTE'!I17-'Table 29 - HCT and FTE (old)'!I17</f>
        <v>3031.2333333299994</v>
      </c>
      <c r="J17" s="11"/>
    </row>
    <row r="18" spans="1:10" ht="12.75" customHeight="1">
      <c r="A18" s="1" t="s">
        <v>14</v>
      </c>
      <c r="B18" s="10">
        <f>'Table 29 - HCT and FTE'!B18-'Table 29 - HCT and FTE (old)'!B18</f>
        <v>-3894</v>
      </c>
      <c r="C18" s="10">
        <f>'Table 29 - HCT and FTE'!C18-'Table 29 - HCT and FTE (old)'!C18</f>
        <v>-2454.1666667</v>
      </c>
      <c r="D18" s="10">
        <f>'Table 29 - HCT and FTE'!D18-'Table 29 - HCT and FTE (old)'!D18</f>
        <v>0</v>
      </c>
      <c r="E18" s="10">
        <f>'Table 29 - HCT and FTE'!E18-'Table 29 - HCT and FTE (old)'!E18</f>
        <v>0</v>
      </c>
      <c r="F18" s="10">
        <f>'Table 29 - HCT and FTE'!F18-'Table 29 - HCT and FTE (old)'!F18</f>
        <v>-883</v>
      </c>
      <c r="G18" s="10">
        <f>'Table 29 - HCT and FTE'!G18-'Table 29 - HCT and FTE (old)'!G18</f>
        <v>-235.75</v>
      </c>
      <c r="H18" s="10">
        <f>'Table 29 - HCT and FTE'!H18-'Table 29 - HCT and FTE (old)'!H18</f>
        <v>-4777</v>
      </c>
      <c r="I18" s="10">
        <f>'Table 29 - HCT and FTE'!I18-'Table 29 - HCT and FTE (old)'!I18</f>
        <v>-2689.9166667</v>
      </c>
      <c r="J18" s="11"/>
    </row>
    <row r="19" spans="1:10" ht="12.75" customHeight="1">
      <c r="A19" s="1" t="s">
        <v>15</v>
      </c>
      <c r="B19" s="10">
        <f>'Table 29 - HCT and FTE'!B19-'Table 29 - HCT and FTE (old)'!B19</f>
        <v>3604</v>
      </c>
      <c r="C19" s="10">
        <f>'Table 29 - HCT and FTE'!C19-'Table 29 - HCT and FTE (old)'!C19</f>
        <v>2554.7333332999997</v>
      </c>
      <c r="D19" s="10">
        <f>'Table 29 - HCT and FTE'!D19-'Table 29 - HCT and FTE (old)'!D19</f>
        <v>0</v>
      </c>
      <c r="E19" s="10">
        <f>'Table 29 - HCT and FTE'!E19-'Table 29 - HCT and FTE (old)'!E19</f>
        <v>0</v>
      </c>
      <c r="F19" s="10">
        <f>'Table 29 - HCT and FTE'!F19-'Table 29 - HCT and FTE (old)'!F19</f>
        <v>1979</v>
      </c>
      <c r="G19" s="10">
        <f>'Table 29 - HCT and FTE'!G19-'Table 29 - HCT and FTE (old)'!G19</f>
        <v>983.08333330000005</v>
      </c>
      <c r="H19" s="10">
        <f>'Table 29 - HCT and FTE'!H19-'Table 29 - HCT and FTE (old)'!H19</f>
        <v>5583</v>
      </c>
      <c r="I19" s="10">
        <f>'Table 29 - HCT and FTE'!I19-'Table 29 - HCT and FTE (old)'!I19</f>
        <v>3537.8166665999997</v>
      </c>
      <c r="J19" s="11"/>
    </row>
    <row r="20" spans="1:10" ht="12.75" customHeight="1">
      <c r="A20" s="1" t="s">
        <v>38</v>
      </c>
      <c r="B20" s="10">
        <f>'Table 29 - HCT and FTE'!B20-'Table 29 - HCT and FTE (old)'!B20</f>
        <v>15831</v>
      </c>
      <c r="C20" s="10">
        <f>'Table 29 - HCT and FTE'!C20-'Table 29 - HCT and FTE (old)'!C20</f>
        <v>15225.3</v>
      </c>
      <c r="D20" s="10">
        <f>'Table 29 - HCT and FTE'!D20-'Table 29 - HCT and FTE (old)'!D20</f>
        <v>1197</v>
      </c>
      <c r="E20" s="10">
        <f>'Table 29 - HCT and FTE'!E20-'Table 29 - HCT and FTE (old)'!E20</f>
        <v>1174.6333333</v>
      </c>
      <c r="F20" s="10">
        <f>'Table 29 - HCT and FTE'!F20-'Table 29 - HCT and FTE (old)'!F20</f>
        <v>4126</v>
      </c>
      <c r="G20" s="10">
        <f>'Table 29 - HCT and FTE'!G20-'Table 29 - HCT and FTE (old)'!G20</f>
        <v>2623.5416667</v>
      </c>
      <c r="H20" s="10">
        <f>'Table 29 - HCT and FTE'!H20-'Table 29 - HCT and FTE (old)'!H20</f>
        <v>21154</v>
      </c>
      <c r="I20" s="10">
        <f>'Table 29 - HCT and FTE'!I20-'Table 29 - HCT and FTE (old)'!I20</f>
        <v>19023.474999999999</v>
      </c>
      <c r="J20" s="11"/>
    </row>
    <row r="21" spans="1:10" ht="12.75" customHeight="1">
      <c r="A21" s="1" t="s">
        <v>16</v>
      </c>
      <c r="B21" s="10">
        <f>'Table 29 - HCT and FTE'!B21-'Table 29 - HCT and FTE (old)'!B21</f>
        <v>-13949</v>
      </c>
      <c r="C21" s="10">
        <f>'Table 29 - HCT and FTE'!C21-'Table 29 - HCT and FTE (old)'!C21</f>
        <v>-14547.8666667</v>
      </c>
      <c r="D21" s="10">
        <f>'Table 29 - HCT and FTE'!D21-'Table 29 - HCT and FTE (old)'!D21</f>
        <v>488</v>
      </c>
      <c r="E21" s="10">
        <f>'Table 29 - HCT and FTE'!E21-'Table 29 - HCT and FTE (old)'!E21</f>
        <v>484.16669999999999</v>
      </c>
      <c r="F21" s="10">
        <f>'Table 29 - HCT and FTE'!F21-'Table 29 - HCT and FTE (old)'!F21</f>
        <v>-2517</v>
      </c>
      <c r="G21" s="10">
        <f>'Table 29 - HCT and FTE'!G21-'Table 29 - HCT and FTE (old)'!G21</f>
        <v>-1681.375</v>
      </c>
      <c r="H21" s="10">
        <f>'Table 29 - HCT and FTE'!H21-'Table 29 - HCT and FTE (old)'!H21</f>
        <v>-15978</v>
      </c>
      <c r="I21" s="10">
        <f>'Table 29 - HCT and FTE'!I21-'Table 29 - HCT and FTE (old)'!I21</f>
        <v>-15745.074966699998</v>
      </c>
      <c r="J21" s="11"/>
    </row>
    <row r="22" spans="1:10" ht="12.75" customHeight="1">
      <c r="A22" s="1" t="s">
        <v>17</v>
      </c>
      <c r="B22" s="10">
        <f>'Table 29 - HCT and FTE'!B22-'Table 29 - HCT and FTE (old)'!B22</f>
        <v>3790</v>
      </c>
      <c r="C22" s="10">
        <f>'Table 29 - HCT and FTE'!C22-'Table 29 - HCT and FTE (old)'!C22</f>
        <v>1343.2000000000007</v>
      </c>
      <c r="D22" s="10">
        <f>'Table 29 - HCT and FTE'!D22-'Table 29 - HCT and FTE (old)'!D22</f>
        <v>-1452</v>
      </c>
      <c r="E22" s="10">
        <f>'Table 29 - HCT and FTE'!E22-'Table 29 - HCT and FTE (old)'!E22</f>
        <v>-1432.9332999999999</v>
      </c>
      <c r="F22" s="10">
        <f>'Table 29 - HCT and FTE'!F22-'Table 29 - HCT and FTE (old)'!F22</f>
        <v>-346</v>
      </c>
      <c r="G22" s="10">
        <f>'Table 29 - HCT and FTE'!G22-'Table 29 - HCT and FTE (old)'!G22</f>
        <v>-280.45833330000005</v>
      </c>
      <c r="H22" s="10">
        <f>'Table 29 - HCT and FTE'!H22-'Table 29 - HCT and FTE (old)'!H22</f>
        <v>1992</v>
      </c>
      <c r="I22" s="10">
        <f>'Table 29 - HCT and FTE'!I22-'Table 29 - HCT and FTE (old)'!I22</f>
        <v>-370.19163330000083</v>
      </c>
      <c r="J22" s="11"/>
    </row>
    <row r="23" spans="1:10" ht="12.75" customHeight="1">
      <c r="A23" s="1" t="s">
        <v>18</v>
      </c>
      <c r="B23" s="10">
        <f>'Table 29 - HCT and FTE'!B23-'Table 29 - HCT and FTE (old)'!B23</f>
        <v>-12963</v>
      </c>
      <c r="C23" s="10">
        <f>'Table 29 - HCT and FTE'!C23-'Table 29 - HCT and FTE (old)'!C23</f>
        <v>-8170</v>
      </c>
      <c r="D23" s="10">
        <f>'Table 29 - HCT and FTE'!D23-'Table 29 - HCT and FTE (old)'!D23</f>
        <v>-179</v>
      </c>
      <c r="E23" s="10">
        <f>'Table 29 - HCT and FTE'!E23-'Table 29 - HCT and FTE (old)'!E23</f>
        <v>-179</v>
      </c>
      <c r="F23" s="10">
        <f>'Table 29 - HCT and FTE'!F23-'Table 29 - HCT and FTE (old)'!F23</f>
        <v>-3389</v>
      </c>
      <c r="G23" s="10">
        <f>'Table 29 - HCT and FTE'!G23-'Table 29 - HCT and FTE (old)'!G23</f>
        <v>-1681</v>
      </c>
      <c r="H23" s="10">
        <f>'Table 29 - HCT and FTE'!H23-'Table 29 - HCT and FTE (old)'!H23</f>
        <v>-16531</v>
      </c>
      <c r="I23" s="10">
        <f>'Table 29 - HCT and FTE'!I23-'Table 29 - HCT and FTE (old)'!I23</f>
        <v>-10030</v>
      </c>
      <c r="J23" s="11"/>
    </row>
    <row r="24" spans="1:10" ht="12.75" customHeight="1">
      <c r="A24" s="1" t="s">
        <v>19</v>
      </c>
      <c r="B24" s="10">
        <f>'Table 29 - HCT and FTE'!B24-'Table 29 - HCT and FTE (old)'!B24</f>
        <v>3174</v>
      </c>
      <c r="C24" s="10">
        <f>'Table 29 - HCT and FTE'!C24-'Table 29 - HCT and FTE (old)'!C24</f>
        <v>2963.1999993999925</v>
      </c>
      <c r="D24" s="10">
        <f>'Table 29 - HCT and FTE'!D24-'Table 29 - HCT and FTE (old)'!D24</f>
        <v>54</v>
      </c>
      <c r="E24" s="10">
        <f>'Table 29 - HCT and FTE'!E24-'Table 29 - HCT and FTE (old)'!E24</f>
        <v>46.866733300000305</v>
      </c>
      <c r="F24" s="10">
        <f>'Table 29 - HCT and FTE'!F24-'Table 29 - HCT and FTE (old)'!F24</f>
        <v>169</v>
      </c>
      <c r="G24" s="10">
        <f>'Table 29 - HCT and FTE'!G24-'Table 29 - HCT and FTE (old)'!G24</f>
        <v>495.16666669999904</v>
      </c>
      <c r="H24" s="10">
        <f>'Table 29 - HCT and FTE'!H24-'Table 29 - HCT and FTE (old)'!H24</f>
        <v>3397</v>
      </c>
      <c r="I24" s="10">
        <f>'Table 29 - HCT and FTE'!I24-'Table 29 - HCT and FTE (old)'!I24</f>
        <v>3505.2333993999928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f>'Table 29 - HCT and FTE'!B28-'Table 29 - HCT and FTE (old)'!B28</f>
        <v>-309</v>
      </c>
      <c r="C28" s="10">
        <f>'Table 29 - HCT and FTE'!C28-'Table 29 - HCT and FTE (old)'!C28</f>
        <v>364.13333329999978</v>
      </c>
      <c r="D28" s="10">
        <f>'Table 29 - HCT and FTE'!D28-'Table 29 - HCT and FTE (old)'!D28</f>
        <v>0</v>
      </c>
      <c r="E28" s="10">
        <f>'Table 29 - HCT and FTE'!E28-'Table 29 - HCT and FTE (old)'!E28</f>
        <v>0</v>
      </c>
      <c r="F28" s="10">
        <f>'Table 29 - HCT and FTE'!F28-'Table 29 - HCT and FTE (old)'!F28</f>
        <v>0</v>
      </c>
      <c r="G28" s="10">
        <f>'Table 29 - HCT and FTE'!G28-'Table 29 - HCT and FTE (old)'!G28</f>
        <v>0</v>
      </c>
      <c r="H28" s="10">
        <f>'Table 29 - HCT and FTE'!H28-'Table 29 - HCT and FTE (old)'!H28</f>
        <v>-309</v>
      </c>
      <c r="I28" s="10">
        <f>'Table 29 - HCT and FTE'!I28-'Table 29 - HCT and FTE (old)'!I28</f>
        <v>364.13333329999978</v>
      </c>
      <c r="J28" s="11"/>
    </row>
    <row r="29" spans="1:10" ht="12.75" customHeight="1">
      <c r="A29" s="1" t="s">
        <v>21</v>
      </c>
      <c r="B29" s="10">
        <f>'Table 29 - HCT and FTE'!B29-'Table 29 - HCT and FTE (old)'!B29</f>
        <v>1989</v>
      </c>
      <c r="C29" s="10">
        <f>'Table 29 - HCT and FTE'!C29-'Table 29 - HCT and FTE (old)'!C29</f>
        <v>1931.4333333000004</v>
      </c>
      <c r="D29" s="10">
        <f>'Table 29 - HCT and FTE'!D29-'Table 29 - HCT and FTE (old)'!D29</f>
        <v>0</v>
      </c>
      <c r="E29" s="10">
        <f>'Table 29 - HCT and FTE'!E29-'Table 29 - HCT and FTE (old)'!E29</f>
        <v>0</v>
      </c>
      <c r="F29" s="10">
        <f>'Table 29 - HCT and FTE'!F29-'Table 29 - HCT and FTE (old)'!F29</f>
        <v>0</v>
      </c>
      <c r="G29" s="10">
        <f>'Table 29 - HCT and FTE'!G29-'Table 29 - HCT and FTE (old)'!G29</f>
        <v>0</v>
      </c>
      <c r="H29" s="10">
        <f>'Table 29 - HCT and FTE'!H29-'Table 29 - HCT and FTE (old)'!H29</f>
        <v>1989</v>
      </c>
      <c r="I29" s="10">
        <f>'Table 29 - HCT and FTE'!I29-'Table 29 - HCT and FTE (old)'!I29</f>
        <v>1931.4333333000004</v>
      </c>
    </row>
    <row r="30" spans="1:10" ht="12.75" customHeight="1">
      <c r="A30" s="1" t="s">
        <v>22</v>
      </c>
      <c r="B30" s="10">
        <f>'Table 29 - HCT and FTE'!B30-'Table 29 - HCT and FTE (old)'!B30</f>
        <v>-4612</v>
      </c>
      <c r="C30" s="10">
        <f>'Table 29 - HCT and FTE'!C30-'Table 29 - HCT and FTE (old)'!C30</f>
        <v>-2586.1333333000002</v>
      </c>
      <c r="D30" s="10">
        <f>'Table 29 - HCT and FTE'!D30-'Table 29 - HCT and FTE (old)'!D30</f>
        <v>0</v>
      </c>
      <c r="E30" s="10">
        <f>'Table 29 - HCT and FTE'!E30-'Table 29 - HCT and FTE (old)'!E30</f>
        <v>0</v>
      </c>
      <c r="F30" s="10">
        <f>'Table 29 - HCT and FTE'!F30-'Table 29 - HCT and FTE (old)'!F30</f>
        <v>0</v>
      </c>
      <c r="G30" s="10">
        <f>'Table 29 - HCT and FTE'!G30-'Table 29 - HCT and FTE (old)'!G30</f>
        <v>0</v>
      </c>
      <c r="H30" s="10">
        <f>'Table 29 - HCT and FTE'!H30-'Table 29 - HCT and FTE (old)'!H30</f>
        <v>-4612</v>
      </c>
      <c r="I30" s="10">
        <f>'Table 29 - HCT and FTE'!I30-'Table 29 - HCT and FTE (old)'!I30</f>
        <v>-2586.1333333000002</v>
      </c>
    </row>
    <row r="31" spans="1:10" ht="12.75" customHeight="1">
      <c r="A31" s="1" t="s">
        <v>23</v>
      </c>
      <c r="B31" s="10">
        <f>'Table 29 - HCT and FTE'!B31-'Table 29 - HCT and FTE (old)'!B31</f>
        <v>2389</v>
      </c>
      <c r="C31" s="10">
        <f>'Table 29 - HCT and FTE'!C31-'Table 29 - HCT and FTE (old)'!C31</f>
        <v>1128.5999999999999</v>
      </c>
      <c r="D31" s="10">
        <f>'Table 29 - HCT and FTE'!D31-'Table 29 - HCT and FTE (old)'!D31</f>
        <v>0</v>
      </c>
      <c r="E31" s="10">
        <f>'Table 29 - HCT and FTE'!E31-'Table 29 - HCT and FTE (old)'!E31</f>
        <v>0</v>
      </c>
      <c r="F31" s="10">
        <f>'Table 29 - HCT and FTE'!F31-'Table 29 - HCT and FTE (old)'!F31</f>
        <v>0</v>
      </c>
      <c r="G31" s="10">
        <f>'Table 29 - HCT and FTE'!G31-'Table 29 - HCT and FTE (old)'!G31</f>
        <v>0</v>
      </c>
      <c r="H31" s="10">
        <f>'Table 29 - HCT and FTE'!H31-'Table 29 - HCT and FTE (old)'!H31</f>
        <v>2389</v>
      </c>
      <c r="I31" s="10">
        <f>'Table 29 - HCT and FTE'!I31-'Table 29 - HCT and FTE (old)'!I31</f>
        <v>1128.5999999999999</v>
      </c>
      <c r="J31" s="1"/>
    </row>
    <row r="32" spans="1:10" ht="12.75" customHeight="1">
      <c r="A32" s="1" t="s">
        <v>39</v>
      </c>
      <c r="B32" s="10">
        <f>'Table 29 - HCT and FTE'!B32-'Table 29 - HCT and FTE (old)'!B32</f>
        <v>-2304</v>
      </c>
      <c r="C32" s="10">
        <f>'Table 29 - HCT and FTE'!C32-'Table 29 - HCT and FTE (old)'!C32</f>
        <v>-1568.1333333299999</v>
      </c>
      <c r="D32" s="10">
        <f>'Table 29 - HCT and FTE'!D32-'Table 29 - HCT and FTE (old)'!D32</f>
        <v>0</v>
      </c>
      <c r="E32" s="10">
        <f>'Table 29 - HCT and FTE'!E32-'Table 29 - HCT and FTE (old)'!E32</f>
        <v>0</v>
      </c>
      <c r="F32" s="10">
        <f>'Table 29 - HCT and FTE'!F32-'Table 29 - HCT and FTE (old)'!F32</f>
        <v>0</v>
      </c>
      <c r="G32" s="10">
        <f>'Table 29 - HCT and FTE'!G32-'Table 29 - HCT and FTE (old)'!G32</f>
        <v>0</v>
      </c>
      <c r="H32" s="10">
        <f>'Table 29 - HCT and FTE'!H32-'Table 29 - HCT and FTE (old)'!H32</f>
        <v>-2304</v>
      </c>
      <c r="I32" s="10">
        <f>'Table 29 - HCT and FTE'!I32-'Table 29 - HCT and FTE (old)'!I32</f>
        <v>-1568.1333333299999</v>
      </c>
      <c r="J32" s="1"/>
    </row>
    <row r="33" spans="1:10" ht="12.75" customHeight="1">
      <c r="A33" s="1" t="s">
        <v>40</v>
      </c>
      <c r="B33" s="10">
        <f>'Table 29 - HCT and FTE'!B33-'Table 29 - HCT and FTE (old)'!B33</f>
        <v>5728</v>
      </c>
      <c r="C33" s="10">
        <f>'Table 29 - HCT and FTE'!C33-'Table 29 - HCT and FTE (old)'!C33</f>
        <v>3643.8</v>
      </c>
      <c r="D33" s="10">
        <f>'Table 29 - HCT and FTE'!D33-'Table 29 - HCT and FTE (old)'!D33</f>
        <v>0</v>
      </c>
      <c r="E33" s="10">
        <f>'Table 29 - HCT and FTE'!E33-'Table 29 - HCT and FTE (old)'!E33</f>
        <v>0</v>
      </c>
      <c r="F33" s="10">
        <f>'Table 29 - HCT and FTE'!F33-'Table 29 - HCT and FTE (old)'!F33</f>
        <v>0</v>
      </c>
      <c r="G33" s="10">
        <f>'Table 29 - HCT and FTE'!G33-'Table 29 - HCT and FTE (old)'!G33</f>
        <v>0</v>
      </c>
      <c r="H33" s="10">
        <f>'Table 29 - HCT and FTE'!H33-'Table 29 - HCT and FTE (old)'!H33</f>
        <v>5728</v>
      </c>
      <c r="I33" s="10">
        <f>'Table 29 - HCT and FTE'!I33-'Table 29 - HCT and FTE (old)'!I33</f>
        <v>3643.8</v>
      </c>
      <c r="J33" s="1"/>
    </row>
    <row r="34" spans="1:10" ht="12.75" customHeight="1">
      <c r="A34" s="1" t="s">
        <v>41</v>
      </c>
      <c r="B34" s="10">
        <f>'Table 29 - HCT and FTE'!B34-'Table 29 - HCT and FTE (old)'!B34</f>
        <v>-794</v>
      </c>
      <c r="C34" s="10">
        <f>'Table 29 - HCT and FTE'!C34-'Table 29 - HCT and FTE (old)'!C34</f>
        <v>-611.80000000000018</v>
      </c>
      <c r="D34" s="10">
        <f>'Table 29 - HCT and FTE'!D34-'Table 29 - HCT and FTE (old)'!D34</f>
        <v>0</v>
      </c>
      <c r="E34" s="10">
        <f>'Table 29 - HCT and FTE'!E34-'Table 29 - HCT and FTE (old)'!E34</f>
        <v>0</v>
      </c>
      <c r="F34" s="10">
        <f>'Table 29 - HCT and FTE'!F34-'Table 29 - HCT and FTE (old)'!F34</f>
        <v>0</v>
      </c>
      <c r="G34" s="10">
        <f>'Table 29 - HCT and FTE'!G34-'Table 29 - HCT and FTE (old)'!G34</f>
        <v>0</v>
      </c>
      <c r="H34" s="10">
        <f>'Table 29 - HCT and FTE'!H34-'Table 29 - HCT and FTE (old)'!H34</f>
        <v>-794</v>
      </c>
      <c r="I34" s="10">
        <f>'Table 29 - HCT and FTE'!I34-'Table 29 - HCT and FTE (old)'!I34</f>
        <v>-611.80000000000018</v>
      </c>
      <c r="J34" s="1"/>
    </row>
    <row r="35" spans="1:10" ht="12.75" customHeight="1">
      <c r="A35" s="1" t="s">
        <v>42</v>
      </c>
      <c r="B35" s="10">
        <f>'Table 29 - HCT and FTE'!B35-'Table 29 - HCT and FTE (old)'!B35</f>
        <v>83</v>
      </c>
      <c r="C35" s="10">
        <f>'Table 29 - HCT and FTE'!C35-'Table 29 - HCT and FTE (old)'!C35</f>
        <v>-73.199999999999818</v>
      </c>
      <c r="D35" s="10">
        <f>'Table 29 - HCT and FTE'!D35-'Table 29 - HCT and FTE (old)'!D35</f>
        <v>0</v>
      </c>
      <c r="E35" s="10">
        <f>'Table 29 - HCT and FTE'!E35-'Table 29 - HCT and FTE (old)'!E35</f>
        <v>0</v>
      </c>
      <c r="F35" s="10">
        <f>'Table 29 - HCT and FTE'!F35-'Table 29 - HCT and FTE (old)'!F35</f>
        <v>0</v>
      </c>
      <c r="G35" s="10">
        <f>'Table 29 - HCT and FTE'!G35-'Table 29 - HCT and FTE (old)'!G35</f>
        <v>0</v>
      </c>
      <c r="H35" s="10">
        <f>'Table 29 - HCT and FTE'!H35-'Table 29 - HCT and FTE (old)'!H35</f>
        <v>83</v>
      </c>
      <c r="I35" s="10">
        <f>'Table 29 - HCT and FTE'!I35-'Table 29 - HCT and FTE (old)'!I35</f>
        <v>-73.199999999999818</v>
      </c>
      <c r="J35" s="1"/>
    </row>
    <row r="36" spans="1:10" ht="12.75" customHeight="1">
      <c r="A36" s="1" t="s">
        <v>43</v>
      </c>
      <c r="B36" s="10">
        <f>'Table 29 - HCT and FTE'!B36-'Table 29 - HCT and FTE (old)'!B36</f>
        <v>-678</v>
      </c>
      <c r="C36" s="10">
        <f>'Table 29 - HCT and FTE'!C36-'Table 29 - HCT and FTE (old)'!C36</f>
        <v>155.46666670000013</v>
      </c>
      <c r="D36" s="10">
        <f>'Table 29 - HCT and FTE'!D36-'Table 29 - HCT and FTE (old)'!D36</f>
        <v>0</v>
      </c>
      <c r="E36" s="10">
        <f>'Table 29 - HCT and FTE'!E36-'Table 29 - HCT and FTE (old)'!E36</f>
        <v>0</v>
      </c>
      <c r="F36" s="10">
        <f>'Table 29 - HCT and FTE'!F36-'Table 29 - HCT and FTE (old)'!F36</f>
        <v>0</v>
      </c>
      <c r="G36" s="10">
        <f>'Table 29 - HCT and FTE'!G36-'Table 29 - HCT and FTE (old)'!G36</f>
        <v>0</v>
      </c>
      <c r="H36" s="10">
        <f>'Table 29 - HCT and FTE'!H36-'Table 29 - HCT and FTE (old)'!H36</f>
        <v>-678</v>
      </c>
      <c r="I36" s="10">
        <f>'Table 29 - HCT and FTE'!I36-'Table 29 - HCT and FTE (old)'!I36</f>
        <v>155.46666670000013</v>
      </c>
      <c r="J36" s="1"/>
    </row>
    <row r="37" spans="1:10" ht="12.75" customHeight="1">
      <c r="A37" s="1" t="s">
        <v>24</v>
      </c>
      <c r="B37" s="10">
        <f>'Table 29 - HCT and FTE'!B38-'Table 29 - HCT and FTE (old)'!B37</f>
        <v>1769</v>
      </c>
      <c r="C37" s="10">
        <f>'Table 29 - HCT and FTE'!C38-'Table 29 - HCT and FTE (old)'!C37</f>
        <v>1218.0333332999999</v>
      </c>
      <c r="D37" s="10">
        <f>'Table 29 - HCT and FTE'!D38-'Table 29 - HCT and FTE (old)'!D37</f>
        <v>0</v>
      </c>
      <c r="E37" s="10">
        <f>'Table 29 - HCT and FTE'!E38-'Table 29 - HCT and FTE (old)'!E37</f>
        <v>0</v>
      </c>
      <c r="F37" s="10">
        <f>'Table 29 - HCT and FTE'!F38-'Table 29 - HCT and FTE (old)'!F37</f>
        <v>0</v>
      </c>
      <c r="G37" s="10">
        <f>'Table 29 - HCT and FTE'!G38-'Table 29 - HCT and FTE (old)'!G37</f>
        <v>0</v>
      </c>
      <c r="H37" s="10">
        <f>'Table 29 - HCT and FTE'!H38-'Table 29 - HCT and FTE (old)'!H37</f>
        <v>1769</v>
      </c>
      <c r="I37" s="10">
        <f>'Table 29 - HCT and FTE'!I38-'Table 29 - HCT and FTE (old)'!I37</f>
        <v>1218.0333332999999</v>
      </c>
      <c r="J37" s="1"/>
    </row>
    <row r="38" spans="1:10" ht="12.75" customHeight="1">
      <c r="A38" s="1" t="s">
        <v>25</v>
      </c>
      <c r="B38" s="10">
        <f>'Table 29 - HCT and FTE'!B39-'Table 29 - HCT and FTE (old)'!B38</f>
        <v>-3113</v>
      </c>
      <c r="C38" s="10">
        <f>'Table 29 - HCT and FTE'!C39-'Table 29 - HCT and FTE (old)'!C38</f>
        <v>-2127.0666667</v>
      </c>
      <c r="D38" s="10">
        <f>'Table 29 - HCT and FTE'!D39-'Table 29 - HCT and FTE (old)'!D38</f>
        <v>0</v>
      </c>
      <c r="E38" s="10">
        <f>'Table 29 - HCT and FTE'!E39-'Table 29 - HCT and FTE (old)'!E38</f>
        <v>0</v>
      </c>
      <c r="F38" s="10">
        <f>'Table 29 - HCT and FTE'!F39-'Table 29 - HCT and FTE (old)'!F38</f>
        <v>0</v>
      </c>
      <c r="G38" s="10">
        <f>'Table 29 - HCT and FTE'!G39-'Table 29 - HCT and FTE (old)'!G38</f>
        <v>0</v>
      </c>
      <c r="H38" s="10">
        <f>'Table 29 - HCT and FTE'!H39-'Table 29 - HCT and FTE (old)'!H38</f>
        <v>-3113</v>
      </c>
      <c r="I38" s="10">
        <f>'Table 29 - HCT and FTE'!I39-'Table 29 - HCT and FTE (old)'!I38</f>
        <v>-2127.0666667</v>
      </c>
      <c r="J38" s="1"/>
    </row>
    <row r="39" spans="1:10" ht="12.75" customHeight="1">
      <c r="A39" s="1" t="s">
        <v>37</v>
      </c>
      <c r="B39" s="10">
        <f>'Table 29 - HCT and FTE'!B40-'Table 29 - HCT and FTE (old)'!B39</f>
        <v>11751</v>
      </c>
      <c r="C39" s="10">
        <f>'Table 29 - HCT and FTE'!C40-'Table 29 - HCT and FTE (old)'!C39</f>
        <v>7815.2666666999994</v>
      </c>
      <c r="D39" s="10">
        <f>'Table 29 - HCT and FTE'!D40-'Table 29 - HCT and FTE (old)'!D39</f>
        <v>0</v>
      </c>
      <c r="E39" s="10">
        <f>'Table 29 - HCT and FTE'!E40-'Table 29 - HCT and FTE (old)'!E39</f>
        <v>0</v>
      </c>
      <c r="F39" s="10">
        <f>'Table 29 - HCT and FTE'!F40-'Table 29 - HCT and FTE (old)'!F39</f>
        <v>0</v>
      </c>
      <c r="G39" s="10">
        <f>'Table 29 - HCT and FTE'!G40-'Table 29 - HCT and FTE (old)'!G39</f>
        <v>0</v>
      </c>
      <c r="H39" s="10">
        <f>'Table 29 - HCT and FTE'!H40-'Table 29 - HCT and FTE (old)'!H39</f>
        <v>11751</v>
      </c>
      <c r="I39" s="10">
        <f>'Table 29 - HCT and FTE'!I40-'Table 29 - HCT and FTE (old)'!I39</f>
        <v>7815.2666666999994</v>
      </c>
      <c r="J39" s="1"/>
    </row>
    <row r="40" spans="1:10" ht="12.75" customHeight="1">
      <c r="A40" s="1" t="s">
        <v>47</v>
      </c>
      <c r="B40" s="10">
        <f>'Table 29 - HCT and FTE'!B41-'Table 29 - HCT and FTE (old)'!B40</f>
        <v>6564</v>
      </c>
      <c r="C40" s="10">
        <f>'Table 29 - HCT and FTE'!C41-'Table 29 - HCT and FTE (old)'!C40</f>
        <v>4249.4333333000004</v>
      </c>
      <c r="D40" s="10">
        <f>'Table 29 - HCT and FTE'!D41-'Table 29 - HCT and FTE (old)'!D40</f>
        <v>0</v>
      </c>
      <c r="E40" s="10">
        <f>'Table 29 - HCT and FTE'!E41-'Table 29 - HCT and FTE (old)'!E40</f>
        <v>0</v>
      </c>
      <c r="F40" s="10">
        <f>'Table 29 - HCT and FTE'!F41-'Table 29 - HCT and FTE (old)'!F40</f>
        <v>0</v>
      </c>
      <c r="G40" s="10">
        <f>'Table 29 - HCT and FTE'!G41-'Table 29 - HCT and FTE (old)'!G40</f>
        <v>0</v>
      </c>
      <c r="H40" s="10">
        <f>'Table 29 - HCT and FTE'!H41-'Table 29 - HCT and FTE (old)'!H40</f>
        <v>6564</v>
      </c>
      <c r="I40" s="10">
        <f>'Table 29 - HCT and FTE'!I41-'Table 29 - HCT and FTE (old)'!I40</f>
        <v>4249.4333333000004</v>
      </c>
      <c r="J40" s="1"/>
    </row>
    <row r="41" spans="1:10" ht="12.75" customHeight="1">
      <c r="A41" s="1" t="s">
        <v>26</v>
      </c>
      <c r="B41" s="10">
        <f>'Table 29 - HCT and FTE'!B42-'Table 29 - HCT and FTE (old)'!B41</f>
        <v>-5323</v>
      </c>
      <c r="C41" s="10">
        <f>'Table 29 - HCT and FTE'!C42-'Table 29 - HCT and FTE (old)'!C41</f>
        <v>-3852.5333332999999</v>
      </c>
      <c r="D41" s="10">
        <f>'Table 29 - HCT and FTE'!D42-'Table 29 - HCT and FTE (old)'!D41</f>
        <v>0</v>
      </c>
      <c r="E41" s="10">
        <f>'Table 29 - HCT and FTE'!E42-'Table 29 - HCT and FTE (old)'!E41</f>
        <v>0</v>
      </c>
      <c r="F41" s="10">
        <f>'Table 29 - HCT and FTE'!F42-'Table 29 - HCT and FTE (old)'!F41</f>
        <v>0</v>
      </c>
      <c r="G41" s="10">
        <f>'Table 29 - HCT and FTE'!G42-'Table 29 - HCT and FTE (old)'!G41</f>
        <v>0</v>
      </c>
      <c r="H41" s="10">
        <f>'Table 29 - HCT and FTE'!H42-'Table 29 - HCT and FTE (old)'!H41</f>
        <v>-5323</v>
      </c>
      <c r="I41" s="10">
        <f>'Table 29 - HCT and FTE'!I42-'Table 29 - HCT and FTE (old)'!I41</f>
        <v>-3852.5333332999999</v>
      </c>
      <c r="J41" s="1"/>
    </row>
    <row r="42" spans="1:10" ht="12.75" customHeight="1">
      <c r="A42" s="1" t="s">
        <v>28</v>
      </c>
      <c r="B42" s="10">
        <f>'Table 29 - HCT and FTE'!B44-'Table 29 - HCT and FTE (old)'!B42</f>
        <v>3947</v>
      </c>
      <c r="C42" s="10">
        <f>'Table 29 - HCT and FTE'!C44-'Table 29 - HCT and FTE (old)'!C42</f>
        <v>2342.6000000000004</v>
      </c>
      <c r="D42" s="10">
        <f>'Table 29 - HCT and FTE'!D44-'Table 29 - HCT and FTE (old)'!D42</f>
        <v>0</v>
      </c>
      <c r="E42" s="10">
        <f>'Table 29 - HCT and FTE'!E44-'Table 29 - HCT and FTE (old)'!E42</f>
        <v>0</v>
      </c>
      <c r="F42" s="10">
        <f>'Table 29 - HCT and FTE'!F44-'Table 29 - HCT and FTE (old)'!F42</f>
        <v>0</v>
      </c>
      <c r="G42" s="10">
        <f>'Table 29 - HCT and FTE'!G44-'Table 29 - HCT and FTE (old)'!G42</f>
        <v>0</v>
      </c>
      <c r="H42" s="10">
        <f>'Table 29 - HCT and FTE'!H44-'Table 29 - HCT and FTE (old)'!H42</f>
        <v>3947</v>
      </c>
      <c r="I42" s="10">
        <f>'Table 29 - HCT and FTE'!I44-'Table 29 - HCT and FTE (old)'!I42</f>
        <v>2342.6000000000004</v>
      </c>
      <c r="J42" s="1"/>
    </row>
    <row r="43" spans="1:10" ht="12.75" customHeight="1">
      <c r="A43" s="1" t="s">
        <v>29</v>
      </c>
      <c r="B43" s="10">
        <f>'Table 29 - HCT and FTE'!B45-'Table 29 - HCT and FTE (old)'!B43</f>
        <v>-5652</v>
      </c>
      <c r="C43" s="10">
        <f>'Table 29 - HCT and FTE'!C45-'Table 29 - HCT and FTE (old)'!C43</f>
        <v>-3310.2</v>
      </c>
      <c r="D43" s="10">
        <f>'Table 29 - HCT and FTE'!D45-'Table 29 - HCT and FTE (old)'!D43</f>
        <v>0</v>
      </c>
      <c r="E43" s="10">
        <f>'Table 29 - HCT and FTE'!E45-'Table 29 - HCT and FTE (old)'!E43</f>
        <v>0</v>
      </c>
      <c r="F43" s="10">
        <f>'Table 29 - HCT and FTE'!F45-'Table 29 - HCT and FTE (old)'!F43</f>
        <v>0</v>
      </c>
      <c r="G43" s="10">
        <f>'Table 29 - HCT and FTE'!G45-'Table 29 - HCT and FTE (old)'!G43</f>
        <v>0</v>
      </c>
      <c r="H43" s="10">
        <f>'Table 29 - HCT and FTE'!H45-'Table 29 - HCT and FTE (old)'!H43</f>
        <v>-5652</v>
      </c>
      <c r="I43" s="10">
        <f>'Table 29 - HCT and FTE'!I45-'Table 29 - HCT and FTE (old)'!I43</f>
        <v>-3310.2</v>
      </c>
      <c r="J43" s="1"/>
    </row>
    <row r="44" spans="1:10" ht="12.75" customHeight="1">
      <c r="A44" s="1" t="s">
        <v>30</v>
      </c>
      <c r="B44" s="10">
        <f>'Table 29 - HCT and FTE'!B46-'Table 29 - HCT and FTE (old)'!B44</f>
        <v>-3388</v>
      </c>
      <c r="C44" s="10">
        <f>'Table 29 - HCT and FTE'!C46-'Table 29 - HCT and FTE (old)'!C44</f>
        <v>-1562.2333333000001</v>
      </c>
      <c r="D44" s="10">
        <f>'Table 29 - HCT and FTE'!D46-'Table 29 - HCT and FTE (old)'!D44</f>
        <v>0</v>
      </c>
      <c r="E44" s="10">
        <f>'Table 29 - HCT and FTE'!E46-'Table 29 - HCT and FTE (old)'!E44</f>
        <v>0</v>
      </c>
      <c r="F44" s="10">
        <f>'Table 29 - HCT and FTE'!F46-'Table 29 - HCT and FTE (old)'!F44</f>
        <v>0</v>
      </c>
      <c r="G44" s="10">
        <f>'Table 29 - HCT and FTE'!G46-'Table 29 - HCT and FTE (old)'!G44</f>
        <v>0</v>
      </c>
      <c r="H44" s="10">
        <f>'Table 29 - HCT and FTE'!H46-'Table 29 - HCT and FTE (old)'!H44</f>
        <v>-3388</v>
      </c>
      <c r="I44" s="10">
        <f>'Table 29 - HCT and FTE'!I46-'Table 29 - HCT and FTE (old)'!I44</f>
        <v>-1562.2333333000001</v>
      </c>
    </row>
    <row r="45" spans="1:10" ht="12.75" customHeight="1">
      <c r="A45" s="1" t="s">
        <v>31</v>
      </c>
      <c r="B45" s="10">
        <f>'Table 29 - HCT and FTE'!B47-'Table 29 - HCT and FTE (old)'!B45</f>
        <v>-7458</v>
      </c>
      <c r="C45" s="10">
        <f>'Table 29 - HCT and FTE'!C47-'Table 29 - HCT and FTE (old)'!C45</f>
        <v>-4408.8</v>
      </c>
      <c r="D45" s="10">
        <f>'Table 29 - HCT and FTE'!D47-'Table 29 - HCT and FTE (old)'!D45</f>
        <v>0</v>
      </c>
      <c r="E45" s="10">
        <f>'Table 29 - HCT and FTE'!E47-'Table 29 - HCT and FTE (old)'!E45</f>
        <v>0</v>
      </c>
      <c r="F45" s="10">
        <f>'Table 29 - HCT and FTE'!F47-'Table 29 - HCT and FTE (old)'!F45</f>
        <v>0</v>
      </c>
      <c r="G45" s="10">
        <f>'Table 29 - HCT and FTE'!G47-'Table 29 - HCT and FTE (old)'!G45</f>
        <v>0</v>
      </c>
      <c r="H45" s="10">
        <f>'Table 29 - HCT and FTE'!H47-'Table 29 - HCT and FTE (old)'!H45</f>
        <v>-7458</v>
      </c>
      <c r="I45" s="10">
        <f>'Table 29 - HCT and FTE'!I47-'Table 29 - HCT and FTE (old)'!I45</f>
        <v>-4408.8</v>
      </c>
    </row>
    <row r="46" spans="1:10" ht="12.75" customHeight="1">
      <c r="A46" s="1" t="s">
        <v>44</v>
      </c>
      <c r="B46" s="10">
        <f>'Table 29 - HCT and FTE'!B43-'Table 29 - HCT and FTE (old)'!B46</f>
        <v>7427</v>
      </c>
      <c r="C46" s="10">
        <f>'Table 29 - HCT and FTE'!C43-'Table 29 - HCT and FTE (old)'!C46</f>
        <v>4428.0666666999996</v>
      </c>
      <c r="D46" s="10">
        <f>'Table 29 - HCT and FTE'!D43-'Table 29 - HCT and FTE (old)'!D46</f>
        <v>0</v>
      </c>
      <c r="E46" s="10">
        <f>'Table 29 - HCT and FTE'!E43-'Table 29 - HCT and FTE (old)'!E46</f>
        <v>0</v>
      </c>
      <c r="F46" s="10">
        <f>'Table 29 - HCT and FTE'!F43-'Table 29 - HCT and FTE (old)'!F46</f>
        <v>0</v>
      </c>
      <c r="G46" s="10">
        <f>'Table 29 - HCT and FTE'!G43-'Table 29 - HCT and FTE (old)'!G46</f>
        <v>0</v>
      </c>
      <c r="H46" s="10">
        <f>'Table 29 - HCT and FTE'!H43-'Table 29 - HCT and FTE (old)'!H46</f>
        <v>7427</v>
      </c>
      <c r="I46" s="10">
        <f>'Table 29 - HCT and FTE'!I43-'Table 29 - HCT and FTE (old)'!I46</f>
        <v>4428.0666666999996</v>
      </c>
    </row>
    <row r="47" spans="1:10" ht="12.75" customHeight="1">
      <c r="A47" s="1" t="s">
        <v>27</v>
      </c>
      <c r="B47" s="10">
        <f>'Table 29 - HCT and FTE'!B48-'Table 29 - HCT and FTE (old)'!B47</f>
        <v>-4263</v>
      </c>
      <c r="C47" s="10">
        <f>'Table 29 - HCT and FTE'!C48-'Table 29 - HCT and FTE (old)'!C47</f>
        <v>-2972</v>
      </c>
      <c r="D47" s="10">
        <f>'Table 29 - HCT and FTE'!D48-'Table 29 - HCT and FTE (old)'!D47</f>
        <v>0</v>
      </c>
      <c r="E47" s="10">
        <f>'Table 29 - HCT and FTE'!E48-'Table 29 - HCT and FTE (old)'!E47</f>
        <v>0</v>
      </c>
      <c r="F47" s="10">
        <f>'Table 29 - HCT and FTE'!F48-'Table 29 - HCT and FTE (old)'!F47</f>
        <v>0</v>
      </c>
      <c r="G47" s="10">
        <f>'Table 29 - HCT and FTE'!G48-'Table 29 - HCT and FTE (old)'!G47</f>
        <v>0</v>
      </c>
      <c r="H47" s="10">
        <f>'Table 29 - HCT and FTE'!H48-'Table 29 - HCT and FTE (old)'!H47</f>
        <v>-4263</v>
      </c>
      <c r="I47" s="10">
        <f>'Table 29 - HCT and FTE'!I48-'Table 29 - HCT and FTE (old)'!I47</f>
        <v>-2972</v>
      </c>
    </row>
    <row r="48" spans="1:10" ht="12.75" customHeight="1">
      <c r="A48" s="1" t="s">
        <v>32</v>
      </c>
      <c r="B48" s="10">
        <f>'Table 29 - HCT and FTE'!B49-'Table 29 - HCT and FTE (old)'!B48</f>
        <v>-3527</v>
      </c>
      <c r="C48" s="10">
        <f>'Table 29 - HCT and FTE'!C49-'Table 29 - HCT and FTE (old)'!C48</f>
        <v>-2203</v>
      </c>
      <c r="D48" s="10">
        <f>'Table 29 - HCT and FTE'!D49-'Table 29 - HCT and FTE (old)'!D48</f>
        <v>0</v>
      </c>
      <c r="E48" s="10">
        <f>'Table 29 - HCT and FTE'!E49-'Table 29 - HCT and FTE (old)'!E48</f>
        <v>0</v>
      </c>
      <c r="F48" s="10">
        <f>'Table 29 - HCT and FTE'!F49-'Table 29 - HCT and FTE (old)'!F48</f>
        <v>0</v>
      </c>
      <c r="G48" s="10">
        <f>'Table 29 - HCT and FTE'!G49-'Table 29 - HCT and FTE (old)'!G48</f>
        <v>0</v>
      </c>
      <c r="H48" s="10">
        <f>'Table 29 - HCT and FTE'!H49-'Table 29 - HCT and FTE (old)'!H48</f>
        <v>-3527</v>
      </c>
      <c r="I48" s="10">
        <f>'Table 29 - HCT and FTE'!I49-'Table 29 - HCT and FTE (old)'!I48</f>
        <v>-2203</v>
      </c>
      <c r="J48" s="11"/>
    </row>
    <row r="49" spans="1:10" ht="12.75" customHeight="1">
      <c r="A49" s="1" t="s">
        <v>19</v>
      </c>
      <c r="B49" s="10">
        <f>'Table 29 - HCT and FTE'!B50-'Table 29 - HCT and FTE (old)'!B49</f>
        <v>7673</v>
      </c>
      <c r="C49" s="10">
        <f>'Table 29 - HCT and FTE'!C50-'Table 29 - HCT and FTE (old)'!C49</f>
        <v>6861.1999999700056</v>
      </c>
      <c r="D49" s="10">
        <f>'Table 29 - HCT and FTE'!D50-'Table 29 - HCT and FTE (old)'!D49</f>
        <v>0</v>
      </c>
      <c r="E49" s="10">
        <f>'Table 29 - HCT and FTE'!E50-'Table 29 - HCT and FTE (old)'!E49</f>
        <v>0</v>
      </c>
      <c r="F49" s="10">
        <f>'Table 29 - HCT and FTE'!F50-'Table 29 - HCT and FTE (old)'!F49</f>
        <v>0</v>
      </c>
      <c r="G49" s="10">
        <f>'Table 29 - HCT and FTE'!G50-'Table 29 - HCT and FTE (old)'!G49</f>
        <v>0</v>
      </c>
      <c r="H49" s="10">
        <f>'Table 29 - HCT and FTE'!H50-'Table 29 - HCT and FTE (old)'!H49</f>
        <v>7673</v>
      </c>
      <c r="I49" s="10">
        <f>'Table 29 - HCT and FTE'!I50-'Table 29 - HCT and FTE (old)'!I49</f>
        <v>6861.1999999700056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10847</v>
      </c>
      <c r="C51" s="14">
        <f t="shared" ref="C51:I51" si="0">SUM(C24+C49)</f>
        <v>9824.3999993699981</v>
      </c>
      <c r="D51" s="14">
        <f t="shared" si="0"/>
        <v>54</v>
      </c>
      <c r="E51" s="14">
        <f t="shared" si="0"/>
        <v>46.866733300000305</v>
      </c>
      <c r="F51" s="14">
        <f t="shared" si="0"/>
        <v>169</v>
      </c>
      <c r="G51" s="14">
        <f t="shared" si="0"/>
        <v>495.16666669999904</v>
      </c>
      <c r="H51" s="14">
        <f t="shared" si="0"/>
        <v>11070</v>
      </c>
      <c r="I51" s="14">
        <f t="shared" si="0"/>
        <v>10366.433399369998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>
        <f>'Table 29 - HCT and FTE'!B65-'Table 29 - HCT and FTE (old)'!B64</f>
        <v>71</v>
      </c>
      <c r="C64" s="10">
        <f>'Table 29 - HCT and FTE'!C65-'Table 29 - HCT and FTE (old)'!C64</f>
        <v>48</v>
      </c>
      <c r="D64" s="10">
        <f>'Table 29 - HCT and FTE'!D65-'Table 29 - HCT and FTE (old)'!D64</f>
        <v>0</v>
      </c>
      <c r="E64" s="10">
        <f>'Table 29 - HCT and FTE'!E65-'Table 29 - HCT and FTE (old)'!E64</f>
        <v>0</v>
      </c>
      <c r="F64" s="10">
        <f>'Table 29 - HCT and FTE'!F65-'Table 29 - HCT and FTE (old)'!F64</f>
        <v>-88</v>
      </c>
      <c r="G64" s="10">
        <f>'Table 29 - HCT and FTE'!G65-'Table 29 - HCT and FTE (old)'!G64</f>
        <v>-38</v>
      </c>
      <c r="H64" s="10">
        <f>'Table 29 - HCT and FTE'!H65-'Table 29 - HCT and FTE (old)'!H64</f>
        <v>-17</v>
      </c>
      <c r="I64" s="10">
        <f>'Table 29 - HCT and FTE'!I65-'Table 29 - HCT and FTE (old)'!I64</f>
        <v>10</v>
      </c>
    </row>
    <row r="65" spans="1:9" ht="12.75" customHeight="1">
      <c r="A65" s="1" t="s">
        <v>54</v>
      </c>
      <c r="B65" s="10">
        <f>'Table 29 - HCT and FTE'!B67-'Table 29 - HCT and FTE (old)'!B65</f>
        <v>79</v>
      </c>
      <c r="C65" s="10">
        <f>'Table 29 - HCT and FTE'!C67-'Table 29 - HCT and FTE (old)'!C65</f>
        <v>58</v>
      </c>
      <c r="D65" s="10">
        <f>'Table 29 - HCT and FTE'!D67-'Table 29 - HCT and FTE (old)'!D65</f>
        <v>0</v>
      </c>
      <c r="E65" s="10">
        <f>'Table 29 - HCT and FTE'!E67-'Table 29 - HCT and FTE (old)'!E65</f>
        <v>0</v>
      </c>
      <c r="F65" s="10">
        <f>'Table 29 - HCT and FTE'!F67-'Table 29 - HCT and FTE (old)'!F65</f>
        <v>0</v>
      </c>
      <c r="G65" s="10">
        <f>'Table 29 - HCT and FTE'!G67-'Table 29 - HCT and FTE (old)'!G65</f>
        <v>0</v>
      </c>
      <c r="H65" s="10">
        <f>'Table 29 - HCT and FTE'!H67-'Table 29 - HCT and FTE (old)'!H65</f>
        <v>79</v>
      </c>
      <c r="I65" s="10">
        <f>'Table 29 - HCT and FTE'!I67-'Table 29 - HCT and FTE (old)'!I65</f>
        <v>58</v>
      </c>
    </row>
    <row r="66" spans="1:9" ht="12.75" customHeight="1">
      <c r="A66" s="1" t="s">
        <v>55</v>
      </c>
      <c r="B66" s="10">
        <f>'Table 29 - HCT and FTE'!B68-'Table 29 - HCT and FTE (old)'!B66</f>
        <v>-1667</v>
      </c>
      <c r="C66" s="10">
        <f>'Table 29 - HCT and FTE'!C68-'Table 29 - HCT and FTE (old)'!C66</f>
        <v>221</v>
      </c>
      <c r="D66" s="10">
        <f>'Table 29 - HCT and FTE'!D68-'Table 29 - HCT and FTE (old)'!D66</f>
        <v>0</v>
      </c>
      <c r="E66" s="10">
        <f>'Table 29 - HCT and FTE'!E68-'Table 29 - HCT and FTE (old)'!E66</f>
        <v>0</v>
      </c>
      <c r="F66" s="10">
        <f>'Table 29 - HCT and FTE'!F68-'Table 29 - HCT and FTE (old)'!F66</f>
        <v>-120</v>
      </c>
      <c r="G66" s="10">
        <f>'Table 29 - HCT and FTE'!G68-'Table 29 - HCT and FTE (old)'!G66</f>
        <v>-85</v>
      </c>
      <c r="H66" s="10">
        <f>'Table 29 - HCT and FTE'!H68-'Table 29 - HCT and FTE (old)'!H66</f>
        <v>-1787</v>
      </c>
      <c r="I66" s="10">
        <f>'Table 29 - HCT and FTE'!I68-'Table 29 - HCT and FTE (old)'!I66</f>
        <v>136</v>
      </c>
    </row>
    <row r="67" spans="1:9" ht="12.75" customHeight="1">
      <c r="A67" s="1" t="s">
        <v>56</v>
      </c>
      <c r="B67" s="10">
        <f>'Table 29 - HCT and FTE'!B69-'Table 29 - HCT and FTE (old)'!B67</f>
        <v>14767</v>
      </c>
      <c r="C67" s="10">
        <f>'Table 29 - HCT and FTE'!C69-'Table 29 - HCT and FTE (old)'!C67</f>
        <v>9210</v>
      </c>
      <c r="D67" s="10">
        <f>'Table 29 - HCT and FTE'!D69-'Table 29 - HCT and FTE (old)'!D67</f>
        <v>0</v>
      </c>
      <c r="E67" s="10">
        <f>'Table 29 - HCT and FTE'!E69-'Table 29 - HCT and FTE (old)'!E67</f>
        <v>0</v>
      </c>
      <c r="F67" s="10">
        <f>'Table 29 - HCT and FTE'!F69-'Table 29 - HCT and FTE (old)'!F67</f>
        <v>888</v>
      </c>
      <c r="G67" s="10">
        <f>'Table 29 - HCT and FTE'!G69-'Table 29 - HCT and FTE (old)'!G67</f>
        <v>545</v>
      </c>
      <c r="H67" s="10">
        <f>'Table 29 - HCT and FTE'!H69-'Table 29 - HCT and FTE (old)'!H67</f>
        <v>15655</v>
      </c>
      <c r="I67" s="10">
        <f>'Table 29 - HCT and FTE'!I69-'Table 29 - HCT and FTE (old)'!I67</f>
        <v>9755</v>
      </c>
    </row>
    <row r="68" spans="1:9" ht="12.75" customHeight="1">
      <c r="A68" s="1" t="s">
        <v>57</v>
      </c>
      <c r="B68" s="10">
        <f>'Table 29 - HCT and FTE'!B70-'Table 29 - HCT and FTE (old)'!B68</f>
        <v>-13948</v>
      </c>
      <c r="C68" s="10">
        <f>'Table 29 - HCT and FTE'!C70-'Table 29 - HCT and FTE (old)'!C68</f>
        <v>-8879.7333333333318</v>
      </c>
      <c r="D68" s="10">
        <f>'Table 29 - HCT and FTE'!D70-'Table 29 - HCT and FTE (old)'!D68</f>
        <v>0</v>
      </c>
      <c r="E68" s="10">
        <f>'Table 29 - HCT and FTE'!E70-'Table 29 - HCT and FTE (old)'!E68</f>
        <v>0</v>
      </c>
      <c r="F68" s="10">
        <f>'Table 29 - HCT and FTE'!F70-'Table 29 - HCT and FTE (old)'!F68</f>
        <v>-851</v>
      </c>
      <c r="G68" s="10">
        <f>'Table 29 - HCT and FTE'!G70-'Table 29 - HCT and FTE (old)'!G68</f>
        <v>-513.66666666666674</v>
      </c>
      <c r="H68" s="10">
        <f>'Table 29 - HCT and FTE'!H70-'Table 29 - HCT and FTE (old)'!H68</f>
        <v>-14799</v>
      </c>
      <c r="I68" s="10">
        <f>'Table 29 - HCT and FTE'!I70-'Table 29 - HCT and FTE (old)'!I68</f>
        <v>-9393.3999999999978</v>
      </c>
    </row>
    <row r="69" spans="1:9" ht="12.75" customHeight="1">
      <c r="A69" s="1" t="s">
        <v>58</v>
      </c>
      <c r="B69" s="10">
        <f>'Table 29 - HCT and FTE'!B71-'Table 29 - HCT and FTE (old)'!B69</f>
        <v>4339</v>
      </c>
      <c r="C69" s="10">
        <f>'Table 29 - HCT and FTE'!C71-'Table 29 - HCT and FTE (old)'!C69</f>
        <v>3214</v>
      </c>
      <c r="D69" s="10">
        <f>'Table 29 - HCT and FTE'!D71-'Table 29 - HCT and FTE (old)'!D69</f>
        <v>0</v>
      </c>
      <c r="E69" s="10">
        <f>'Table 29 - HCT and FTE'!E71-'Table 29 - HCT and FTE (old)'!E69</f>
        <v>0</v>
      </c>
      <c r="F69" s="10">
        <f>'Table 29 - HCT and FTE'!F71-'Table 29 - HCT and FTE (old)'!F69</f>
        <v>480</v>
      </c>
      <c r="G69" s="10">
        <f>'Table 29 - HCT and FTE'!G71-'Table 29 - HCT and FTE (old)'!G69</f>
        <v>228</v>
      </c>
      <c r="H69" s="10">
        <f>'Table 29 - HCT and FTE'!H71-'Table 29 - HCT and FTE (old)'!H69</f>
        <v>4819</v>
      </c>
      <c r="I69" s="10">
        <f>'Table 29 - HCT and FTE'!I71-'Table 29 - HCT and FTE (old)'!I69</f>
        <v>3442</v>
      </c>
    </row>
    <row r="70" spans="1:9" ht="12.75" customHeight="1">
      <c r="A70" s="1" t="s">
        <v>59</v>
      </c>
      <c r="B70" s="10">
        <f>'Table 29 - HCT and FTE'!B72-'Table 29 - HCT and FTE (old)'!B70</f>
        <v>-3201</v>
      </c>
      <c r="C70" s="10">
        <f>'Table 29 - HCT and FTE'!C72-'Table 29 - HCT and FTE (old)'!C70</f>
        <v>-2097</v>
      </c>
      <c r="D70" s="10">
        <f>'Table 29 - HCT and FTE'!D72-'Table 29 - HCT and FTE (old)'!D70</f>
        <v>0</v>
      </c>
      <c r="E70" s="10">
        <f>'Table 29 - HCT and FTE'!E72-'Table 29 - HCT and FTE (old)'!E70</f>
        <v>0</v>
      </c>
      <c r="F70" s="10">
        <f>'Table 29 - HCT and FTE'!F72-'Table 29 - HCT and FTE (old)'!F70</f>
        <v>-216</v>
      </c>
      <c r="G70" s="10">
        <f>'Table 29 - HCT and FTE'!G72-'Table 29 - HCT and FTE (old)'!G70</f>
        <v>-84</v>
      </c>
      <c r="H70" s="10">
        <f>'Table 29 - HCT and FTE'!H72-'Table 29 - HCT and FTE (old)'!H70</f>
        <v>-3417</v>
      </c>
      <c r="I70" s="10">
        <f>'Table 29 - HCT and FTE'!I72-'Table 29 - HCT and FTE (old)'!I70</f>
        <v>-2181</v>
      </c>
    </row>
    <row r="71" spans="1:9" ht="12.75" customHeight="1">
      <c r="A71" s="1" t="s">
        <v>60</v>
      </c>
      <c r="B71" s="10">
        <f>'Table 29 - HCT and FTE'!B73-'Table 29 - HCT and FTE (old)'!B71</f>
        <v>-46</v>
      </c>
      <c r="C71" s="10">
        <f>'Table 29 - HCT and FTE'!C73-'Table 29 - HCT and FTE (old)'!C71</f>
        <v>-280</v>
      </c>
      <c r="D71" s="10">
        <f>'Table 29 - HCT and FTE'!D73-'Table 29 - HCT and FTE (old)'!D71</f>
        <v>0</v>
      </c>
      <c r="E71" s="10">
        <f>'Table 29 - HCT and FTE'!E73-'Table 29 - HCT and FTE (old)'!E71</f>
        <v>0</v>
      </c>
      <c r="F71" s="10">
        <f>'Table 29 - HCT and FTE'!F73-'Table 29 - HCT and FTE (old)'!F71</f>
        <v>623</v>
      </c>
      <c r="G71" s="10">
        <f>'Table 29 - HCT and FTE'!G73-'Table 29 - HCT and FTE (old)'!G71</f>
        <v>408</v>
      </c>
      <c r="H71" s="10">
        <f>'Table 29 - HCT and FTE'!H73-'Table 29 - HCT and FTE (old)'!H71</f>
        <v>577</v>
      </c>
      <c r="I71" s="10">
        <f>'Table 29 - HCT and FTE'!I73-'Table 29 - HCT and FTE (old)'!I71</f>
        <v>128</v>
      </c>
    </row>
    <row r="72" spans="1:9" ht="12.75" customHeight="1">
      <c r="A72" s="1" t="s">
        <v>61</v>
      </c>
      <c r="B72" s="10">
        <f>'Table 29 - HCT and FTE'!B74-'Table 29 - HCT and FTE (old)'!B72</f>
        <v>-767</v>
      </c>
      <c r="C72" s="10">
        <f>'Table 29 - HCT and FTE'!C74-'Table 29 - HCT and FTE (old)'!C72</f>
        <v>-658</v>
      </c>
      <c r="D72" s="10">
        <f>'Table 29 - HCT and FTE'!D74-'Table 29 - HCT and FTE (old)'!D72</f>
        <v>0</v>
      </c>
      <c r="E72" s="10">
        <f>'Table 29 - HCT and FTE'!E74-'Table 29 - HCT and FTE (old)'!E72</f>
        <v>0</v>
      </c>
      <c r="F72" s="10">
        <f>'Table 29 - HCT and FTE'!F74-'Table 29 - HCT and FTE (old)'!F72</f>
        <v>-905</v>
      </c>
      <c r="G72" s="10">
        <f>'Table 29 - HCT and FTE'!G74-'Table 29 - HCT and FTE (old)'!G72</f>
        <v>-563</v>
      </c>
      <c r="H72" s="10">
        <f>'Table 29 - HCT and FTE'!H74-'Table 29 - HCT and FTE (old)'!H72</f>
        <v>-1672</v>
      </c>
      <c r="I72" s="10">
        <f>'Table 29 - HCT and FTE'!I74-'Table 29 - HCT and FTE (old)'!I72</f>
        <v>-1221</v>
      </c>
    </row>
    <row r="73" spans="1:9" ht="12.75" customHeight="1">
      <c r="A73" s="1" t="s">
        <v>62</v>
      </c>
      <c r="B73" s="10">
        <f>'Table 29 - HCT and FTE'!B75-'Table 29 - HCT and FTE (old)'!B73</f>
        <v>6580</v>
      </c>
      <c r="C73" s="10">
        <f>'Table 29 - HCT and FTE'!C75-'Table 29 - HCT and FTE (old)'!C73</f>
        <v>6188</v>
      </c>
      <c r="D73" s="10">
        <f>'Table 29 - HCT and FTE'!D75-'Table 29 - HCT and FTE (old)'!D73</f>
        <v>0</v>
      </c>
      <c r="E73" s="10">
        <f>'Table 29 - HCT and FTE'!E75-'Table 29 - HCT and FTE (old)'!E73</f>
        <v>0</v>
      </c>
      <c r="F73" s="10">
        <f>'Table 29 - HCT and FTE'!F75-'Table 29 - HCT and FTE (old)'!F73</f>
        <v>3723</v>
      </c>
      <c r="G73" s="10">
        <f>'Table 29 - HCT and FTE'!G75-'Table 29 - HCT and FTE (old)'!G73</f>
        <v>2700</v>
      </c>
      <c r="H73" s="10">
        <f>'Table 29 - HCT and FTE'!H75-'Table 29 - HCT and FTE (old)'!H73</f>
        <v>10303</v>
      </c>
      <c r="I73" s="10">
        <f>'Table 29 - HCT and FTE'!I75-'Table 29 - HCT and FTE (old)'!I73</f>
        <v>8888</v>
      </c>
    </row>
    <row r="74" spans="1:9" ht="12.75" customHeight="1">
      <c r="A74" s="1" t="s">
        <v>63</v>
      </c>
      <c r="B74" s="10">
        <f>'Table 29 - HCT and FTE'!B76-'Table 29 - HCT and FTE (old)'!B74</f>
        <v>-3820</v>
      </c>
      <c r="C74" s="10">
        <f>'Table 29 - HCT and FTE'!C76-'Table 29 - HCT and FTE (old)'!C74</f>
        <v>-4024</v>
      </c>
      <c r="D74" s="10">
        <f>'Table 29 - HCT and FTE'!D76-'Table 29 - HCT and FTE (old)'!D74</f>
        <v>0</v>
      </c>
      <c r="E74" s="10">
        <f>'Table 29 - HCT and FTE'!E76-'Table 29 - HCT and FTE (old)'!E74</f>
        <v>0</v>
      </c>
      <c r="F74" s="10">
        <f>'Table 29 - HCT and FTE'!F76-'Table 29 - HCT and FTE (old)'!F74</f>
        <v>-2917</v>
      </c>
      <c r="G74" s="10">
        <f>'Table 29 - HCT and FTE'!G76-'Table 29 - HCT and FTE (old)'!G74</f>
        <v>-2014</v>
      </c>
      <c r="H74" s="10">
        <f>'Table 29 - HCT and FTE'!H76-'Table 29 - HCT and FTE (old)'!H74</f>
        <v>-6737</v>
      </c>
      <c r="I74" s="10">
        <f>'Table 29 - HCT and FTE'!I76-'Table 29 - HCT and FTE (old)'!I74</f>
        <v>-6038</v>
      </c>
    </row>
    <row r="75" spans="1:9" ht="12.75" customHeight="1">
      <c r="A75" s="1" t="s">
        <v>64</v>
      </c>
      <c r="B75" s="10">
        <f>'Table 29 - HCT and FTE'!B77-'Table 29 - HCT and FTE (old)'!B75</f>
        <v>705</v>
      </c>
      <c r="C75" s="10">
        <f>'Table 29 - HCT and FTE'!C77-'Table 29 - HCT and FTE (old)'!C75</f>
        <v>-2032</v>
      </c>
      <c r="D75" s="10">
        <f>'Table 29 - HCT and FTE'!D77-'Table 29 - HCT and FTE (old)'!D75</f>
        <v>0</v>
      </c>
      <c r="E75" s="10">
        <f>'Table 29 - HCT and FTE'!E77-'Table 29 - HCT and FTE (old)'!E75</f>
        <v>0</v>
      </c>
      <c r="F75" s="10">
        <f>'Table 29 - HCT and FTE'!F77-'Table 29 - HCT and FTE (old)'!F75</f>
        <v>710</v>
      </c>
      <c r="G75" s="10">
        <f>'Table 29 - HCT and FTE'!G77-'Table 29 - HCT and FTE (old)'!G75</f>
        <v>-190</v>
      </c>
      <c r="H75" s="10">
        <f>'Table 29 - HCT and FTE'!H77-'Table 29 - HCT and FTE (old)'!H75</f>
        <v>1415</v>
      </c>
      <c r="I75" s="10">
        <f>'Table 29 - HCT and FTE'!I77-'Table 29 - HCT and FTE (old)'!I75</f>
        <v>-2222</v>
      </c>
    </row>
    <row r="76" spans="1:9" ht="12.75" customHeight="1">
      <c r="A76" s="1" t="s">
        <v>65</v>
      </c>
      <c r="B76" s="10">
        <f>'Table 29 - HCT and FTE'!B78-'Table 29 - HCT and FTE (old)'!B76</f>
        <v>-1583</v>
      </c>
      <c r="C76" s="10">
        <f>'Table 29 - HCT and FTE'!C78-'Table 29 - HCT and FTE (old)'!C76</f>
        <v>-391</v>
      </c>
      <c r="D76" s="10">
        <f>'Table 29 - HCT and FTE'!D78-'Table 29 - HCT and FTE (old)'!D76</f>
        <v>0</v>
      </c>
      <c r="E76" s="10">
        <f>'Table 29 - HCT and FTE'!E78-'Table 29 - HCT and FTE (old)'!E76</f>
        <v>0</v>
      </c>
      <c r="F76" s="10">
        <f>'Table 29 - HCT and FTE'!F78-'Table 29 - HCT and FTE (old)'!F76</f>
        <v>-1389</v>
      </c>
      <c r="G76" s="10">
        <f>'Table 29 - HCT and FTE'!G78-'Table 29 - HCT and FTE (old)'!G76</f>
        <v>-717</v>
      </c>
      <c r="H76" s="10">
        <f>'Table 29 - HCT and FTE'!H78-'Table 29 - HCT and FTE (old)'!H76</f>
        <v>-2972</v>
      </c>
      <c r="I76" s="10">
        <f>'Table 29 - HCT and FTE'!I78-'Table 29 - HCT and FTE (old)'!I76</f>
        <v>-1108</v>
      </c>
    </row>
    <row r="77" spans="1:9" ht="12.75" customHeight="1">
      <c r="A77" s="1" t="s">
        <v>66</v>
      </c>
      <c r="B77" s="10">
        <f>'Table 29 - HCT and FTE'!B79-'Table 29 - HCT and FTE (old)'!B77</f>
        <v>9458</v>
      </c>
      <c r="C77" s="10">
        <f>'Table 29 - HCT and FTE'!C79-'Table 29 - HCT and FTE (old)'!C77</f>
        <v>2790</v>
      </c>
      <c r="D77" s="10">
        <f>'Table 29 - HCT and FTE'!D79-'Table 29 - HCT and FTE (old)'!D77</f>
        <v>0</v>
      </c>
      <c r="E77" s="10">
        <f>'Table 29 - HCT and FTE'!E79-'Table 29 - HCT and FTE (old)'!E77</f>
        <v>0</v>
      </c>
      <c r="F77" s="10">
        <f>'Table 29 - HCT and FTE'!F79-'Table 29 - HCT and FTE (old)'!F77</f>
        <v>775</v>
      </c>
      <c r="G77" s="10">
        <f>'Table 29 - HCT and FTE'!G79-'Table 29 - HCT and FTE (old)'!G77</f>
        <v>243</v>
      </c>
      <c r="H77" s="10">
        <f>'Table 29 - HCT and FTE'!H79-'Table 29 - HCT and FTE (old)'!H77</f>
        <v>10233</v>
      </c>
      <c r="I77" s="10">
        <f>'Table 29 - HCT and FTE'!I79-'Table 29 - HCT and FTE (old)'!I77</f>
        <v>3033</v>
      </c>
    </row>
    <row r="78" spans="1:9" ht="12.75" customHeight="1">
      <c r="A78" s="1" t="s">
        <v>67</v>
      </c>
      <c r="B78" s="10">
        <f>'Table 29 - HCT and FTE'!B80-'Table 29 - HCT and FTE (old)'!B78</f>
        <v>-9819</v>
      </c>
      <c r="C78" s="10">
        <f>'Table 29 - HCT and FTE'!C80-'Table 29 - HCT and FTE (old)'!C78</f>
        <v>-2978</v>
      </c>
      <c r="D78" s="10">
        <f>'Table 29 - HCT and FTE'!D80-'Table 29 - HCT and FTE (old)'!D78</f>
        <v>0</v>
      </c>
      <c r="E78" s="10">
        <f>'Table 29 - HCT and FTE'!E80-'Table 29 - HCT and FTE (old)'!E78</f>
        <v>0</v>
      </c>
      <c r="F78" s="10">
        <f>'Table 29 - HCT and FTE'!F80-'Table 29 - HCT and FTE (old)'!F78</f>
        <v>-61</v>
      </c>
      <c r="G78" s="10">
        <f>'Table 29 - HCT and FTE'!G80-'Table 29 - HCT and FTE (old)'!G78</f>
        <v>378</v>
      </c>
      <c r="H78" s="10">
        <f>'Table 29 - HCT and FTE'!H80-'Table 29 - HCT and FTE (old)'!H78</f>
        <v>-9880</v>
      </c>
      <c r="I78" s="10">
        <f>'Table 29 - HCT and FTE'!I80-'Table 29 - HCT and FTE (old)'!I78</f>
        <v>-2600</v>
      </c>
    </row>
    <row r="79" spans="1:9" ht="12.75" customHeight="1">
      <c r="A79" s="1" t="s">
        <v>68</v>
      </c>
      <c r="B79" s="10">
        <f>'Table 29 - HCT and FTE'!B81-'Table 29 - HCT and FTE (old)'!B79</f>
        <v>10284</v>
      </c>
      <c r="C79" s="10">
        <f>'Table 29 - HCT and FTE'!C81-'Table 29 - HCT and FTE (old)'!C79</f>
        <v>6957</v>
      </c>
      <c r="D79" s="10">
        <f>'Table 29 - HCT and FTE'!D81-'Table 29 - HCT and FTE (old)'!D79</f>
        <v>1734</v>
      </c>
      <c r="E79" s="10">
        <f>'Table 29 - HCT and FTE'!E81-'Table 29 - HCT and FTE (old)'!E79</f>
        <v>2662</v>
      </c>
      <c r="F79" s="10">
        <f>'Table 29 - HCT and FTE'!F81-'Table 29 - HCT and FTE (old)'!F79</f>
        <v>2662</v>
      </c>
      <c r="G79" s="10">
        <f>'Table 29 - HCT and FTE'!G81-'Table 29 - HCT and FTE (old)'!G79</f>
        <v>1349</v>
      </c>
      <c r="H79" s="10">
        <f>'Table 29 - HCT and FTE'!H81-'Table 29 - HCT and FTE (old)'!H79</f>
        <v>14680</v>
      </c>
      <c r="I79" s="10">
        <f>'Table 29 - HCT and FTE'!I81-'Table 29 - HCT and FTE (old)'!I79</f>
        <v>10968</v>
      </c>
    </row>
    <row r="80" spans="1:9" ht="12.75" customHeight="1">
      <c r="A80" s="1" t="s">
        <v>69</v>
      </c>
      <c r="B80" s="10">
        <f>'Table 29 - HCT and FTE'!B82-'Table 29 - HCT and FTE (old)'!B80</f>
        <v>-8230</v>
      </c>
      <c r="C80" s="10">
        <f>'Table 29 - HCT and FTE'!C82-'Table 29 - HCT and FTE (old)'!C80</f>
        <v>-6396</v>
      </c>
      <c r="D80" s="10">
        <f>'Table 29 - HCT and FTE'!D82-'Table 29 - HCT and FTE (old)'!D80</f>
        <v>-1687</v>
      </c>
      <c r="E80" s="10">
        <f>'Table 29 - HCT and FTE'!E82-'Table 29 - HCT and FTE (old)'!E80</f>
        <v>-2636</v>
      </c>
      <c r="F80" s="10">
        <f>'Table 29 - HCT and FTE'!F82-'Table 29 - HCT and FTE (old)'!F80</f>
        <v>-2747</v>
      </c>
      <c r="G80" s="10">
        <f>'Table 29 - HCT and FTE'!G82-'Table 29 - HCT and FTE (old)'!G80</f>
        <v>-1414</v>
      </c>
      <c r="H80" s="10">
        <f>'Table 29 - HCT and FTE'!H82-'Table 29 - HCT and FTE (old)'!H80</f>
        <v>-12664</v>
      </c>
      <c r="I80" s="10">
        <f>'Table 29 - HCT and FTE'!I82-'Table 29 - HCT and FTE (old)'!I80</f>
        <v>-10446</v>
      </c>
    </row>
    <row r="81" spans="1:229" ht="12.75" customHeight="1">
      <c r="A81" s="1" t="s">
        <v>70</v>
      </c>
      <c r="B81" s="10">
        <f>'Table 29 - HCT and FTE'!B83-'Table 29 - HCT and FTE (old)'!B81</f>
        <v>-2147</v>
      </c>
      <c r="C81" s="10">
        <f>'Table 29 - HCT and FTE'!C83-'Table 29 - HCT and FTE (old)'!C81</f>
        <v>-1665</v>
      </c>
      <c r="D81" s="10">
        <f>'Table 29 - HCT and FTE'!D83-'Table 29 - HCT and FTE (old)'!D81</f>
        <v>0</v>
      </c>
      <c r="E81" s="10">
        <f>'Table 29 - HCT and FTE'!E83-'Table 29 - HCT and FTE (old)'!E81</f>
        <v>0</v>
      </c>
      <c r="F81" s="10">
        <f>'Table 29 - HCT and FTE'!F83-'Table 29 - HCT and FTE (old)'!F81</f>
        <v>-516</v>
      </c>
      <c r="G81" s="10">
        <f>'Table 29 - HCT and FTE'!G83-'Table 29 - HCT and FTE (old)'!G81</f>
        <v>-344</v>
      </c>
      <c r="H81" s="10">
        <f>'Table 29 - HCT and FTE'!H83-'Table 29 - HCT and FTE (old)'!H81</f>
        <v>-2663</v>
      </c>
      <c r="I81" s="10">
        <f>'Table 29 - HCT and FTE'!I83-'Table 29 - HCT and FTE (old)'!I81</f>
        <v>-2009</v>
      </c>
    </row>
    <row r="82" spans="1:229" ht="12.75" customHeight="1">
      <c r="A82" s="1" t="s">
        <v>71</v>
      </c>
      <c r="B82" s="10">
        <f>'Table 29 - HCT and FTE'!B84-'Table 29 - HCT and FTE (old)'!B82</f>
        <v>6187</v>
      </c>
      <c r="C82" s="10">
        <f>'Table 29 - HCT and FTE'!C84-'Table 29 - HCT and FTE (old)'!C82</f>
        <v>5946</v>
      </c>
      <c r="D82" s="10">
        <f>'Table 29 - HCT and FTE'!D84-'Table 29 - HCT and FTE (old)'!D82</f>
        <v>1378</v>
      </c>
      <c r="E82" s="10">
        <f>'Table 29 - HCT and FTE'!E84-'Table 29 - HCT and FTE (old)'!E82</f>
        <v>1532</v>
      </c>
      <c r="F82" s="10">
        <f>'Table 29 - HCT and FTE'!F84-'Table 29 - HCT and FTE (old)'!F82</f>
        <v>5024</v>
      </c>
      <c r="G82" s="10">
        <f>'Table 29 - HCT and FTE'!G84-'Table 29 - HCT and FTE (old)'!G82</f>
        <v>4090</v>
      </c>
      <c r="H82" s="10">
        <f>'Table 29 - HCT and FTE'!H84-'Table 29 - HCT and FTE (old)'!H82</f>
        <v>12589</v>
      </c>
      <c r="I82" s="10">
        <f>'Table 29 - HCT and FTE'!I84-'Table 29 - HCT and FTE (old)'!I82</f>
        <v>11568</v>
      </c>
    </row>
    <row r="83" spans="1:229" ht="12.75" customHeight="1">
      <c r="A83" s="1" t="s">
        <v>72</v>
      </c>
      <c r="B83" s="10">
        <f>'Table 29 - HCT and FTE'!B86-'Table 29 - HCT and FTE (old)'!B83</f>
        <v>-5895</v>
      </c>
      <c r="C83" s="10">
        <f>'Table 29 - HCT and FTE'!C86-'Table 29 - HCT and FTE (old)'!C83</f>
        <v>-5586</v>
      </c>
      <c r="D83" s="10">
        <f>'Table 29 - HCT and FTE'!D86-'Table 29 - HCT and FTE (old)'!D83</f>
        <v>-1321</v>
      </c>
      <c r="E83" s="10">
        <f>'Table 29 - HCT and FTE'!E86-'Table 29 - HCT and FTE (old)'!E83</f>
        <v>-1466.6</v>
      </c>
      <c r="F83" s="10">
        <f>'Table 29 - HCT and FTE'!F86-'Table 29 - HCT and FTE (old)'!F83</f>
        <v>-5208</v>
      </c>
      <c r="G83" s="10">
        <f>'Table 29 - HCT and FTE'!G86-'Table 29 - HCT and FTE (old)'!G83</f>
        <v>-4067</v>
      </c>
      <c r="H83" s="10">
        <f>'Table 29 - HCT and FTE'!H86-'Table 29 - HCT and FTE (old)'!H83</f>
        <v>-12424</v>
      </c>
      <c r="I83" s="10">
        <f>'Table 29 - HCT and FTE'!I86-'Table 29 - HCT and FTE (old)'!I83</f>
        <v>-11119.6</v>
      </c>
    </row>
    <row r="84" spans="1:229" ht="12.75" customHeight="1">
      <c r="A84" s="1" t="s">
        <v>73</v>
      </c>
      <c r="B84" s="10">
        <f>'Table 29 - HCT and FTE'!B87-'Table 29 - HCT and FTE (old)'!B84</f>
        <v>-2851</v>
      </c>
      <c r="C84" s="10">
        <f>'Table 29 - HCT and FTE'!C87-'Table 29 - HCT and FTE (old)'!C84</f>
        <v>-2169</v>
      </c>
      <c r="D84" s="10">
        <f>'Table 29 - HCT and FTE'!D87-'Table 29 - HCT and FTE (old)'!D84</f>
        <v>0</v>
      </c>
      <c r="E84" s="10">
        <f>'Table 29 - HCT and FTE'!E87-'Table 29 - HCT and FTE (old)'!E84</f>
        <v>0</v>
      </c>
      <c r="F84" s="10">
        <f>'Table 29 - HCT and FTE'!F87-'Table 29 - HCT and FTE (old)'!F84</f>
        <v>-15461</v>
      </c>
      <c r="G84" s="10">
        <f>'Table 29 - HCT and FTE'!G87-'Table 29 - HCT and FTE (old)'!G84</f>
        <v>-8090</v>
      </c>
      <c r="H84" s="10">
        <f>'Table 29 - HCT and FTE'!H87-'Table 29 - HCT and FTE (old)'!H84</f>
        <v>-18312</v>
      </c>
      <c r="I84" s="10">
        <f>'Table 29 - HCT and FTE'!I87-'Table 29 - HCT and FTE (old)'!I84</f>
        <v>-10259</v>
      </c>
    </row>
    <row r="85" spans="1:229" ht="12.75" customHeight="1">
      <c r="A85" s="1" t="s">
        <v>74</v>
      </c>
      <c r="B85" s="10">
        <f>'Table 29 - HCT and FTE'!B88-'Table 29 - HCT and FTE (old)'!B85</f>
        <v>30</v>
      </c>
      <c r="C85" s="10">
        <f>'Table 29 - HCT and FTE'!C88-'Table 29 - HCT and FTE (old)'!C85</f>
        <v>-62</v>
      </c>
      <c r="D85" s="10">
        <f>'Table 29 - HCT and FTE'!D88-'Table 29 - HCT and FTE (old)'!D85</f>
        <v>0</v>
      </c>
      <c r="E85" s="10">
        <f>'Table 29 - HCT and FTE'!E88-'Table 29 - HCT and FTE (old)'!E85</f>
        <v>0</v>
      </c>
      <c r="F85" s="10">
        <f>'Table 29 - HCT and FTE'!F88-'Table 29 - HCT and FTE (old)'!F85</f>
        <v>1147</v>
      </c>
      <c r="G85" s="10">
        <f>'Table 29 - HCT and FTE'!G88-'Table 29 - HCT and FTE (old)'!G85</f>
        <v>672</v>
      </c>
      <c r="H85" s="10">
        <f>'Table 29 - HCT and FTE'!H88-'Table 29 - HCT and FTE (old)'!H85</f>
        <v>1177</v>
      </c>
      <c r="I85" s="10">
        <f>'Table 29 - HCT and FTE'!I88-'Table 29 - HCT and FTE (old)'!I85</f>
        <v>610</v>
      </c>
    </row>
    <row r="86" spans="1:229" ht="12.75" customHeight="1">
      <c r="A86" s="1" t="s">
        <v>75</v>
      </c>
      <c r="B86" s="10">
        <f>'Table 29 - HCT and FTE'!B89-'Table 29 - HCT and FTE (old)'!B86</f>
        <v>-1083</v>
      </c>
      <c r="C86" s="10">
        <f>'Table 29 - HCT and FTE'!C89-'Table 29 - HCT and FTE (old)'!C86</f>
        <v>-1049</v>
      </c>
      <c r="D86" s="10">
        <f>'Table 29 - HCT and FTE'!D89-'Table 29 - HCT and FTE (old)'!D86</f>
        <v>0</v>
      </c>
      <c r="E86" s="10">
        <f>'Table 29 - HCT and FTE'!E89-'Table 29 - HCT and FTE (old)'!E86</f>
        <v>0</v>
      </c>
      <c r="F86" s="10">
        <f>'Table 29 - HCT and FTE'!F89-'Table 29 - HCT and FTE (old)'!F86</f>
        <v>0</v>
      </c>
      <c r="G86" s="10">
        <f>'Table 29 - HCT and FTE'!G89-'Table 29 - HCT and FTE (old)'!G86</f>
        <v>0</v>
      </c>
      <c r="H86" s="10">
        <f>'Table 29 - HCT and FTE'!H89-'Table 29 - HCT and FTE (old)'!H86</f>
        <v>-1083</v>
      </c>
      <c r="I86" s="10">
        <f>'Table 29 - HCT and FTE'!I89-'Table 29 - HCT and FTE (old)'!I86</f>
        <v>-1049</v>
      </c>
    </row>
    <row r="87" spans="1:229" ht="12.75" customHeight="1">
      <c r="A87" s="1" t="s">
        <v>76</v>
      </c>
      <c r="B87" s="10">
        <f>'Table 29 - HCT and FTE'!B90-'Table 29 - HCT and FTE (old)'!B87</f>
        <v>-1096</v>
      </c>
      <c r="C87" s="10">
        <f>'Table 29 - HCT and FTE'!C90-'Table 29 - HCT and FTE (old)'!C87</f>
        <v>-980</v>
      </c>
      <c r="D87" s="10">
        <f>'Table 29 - HCT and FTE'!D90-'Table 29 - HCT and FTE (old)'!D87</f>
        <v>0</v>
      </c>
      <c r="E87" s="10">
        <f>'Table 29 - HCT and FTE'!E90-'Table 29 - HCT and FTE (old)'!E87</f>
        <v>0</v>
      </c>
      <c r="F87" s="10">
        <f>'Table 29 - HCT and FTE'!F90-'Table 29 - HCT and FTE (old)'!F87</f>
        <v>-1359</v>
      </c>
      <c r="G87" s="10">
        <f>'Table 29 - HCT and FTE'!G90-'Table 29 - HCT and FTE (old)'!G87</f>
        <v>-819</v>
      </c>
      <c r="H87" s="10">
        <f>'Table 29 - HCT and FTE'!H90-'Table 29 - HCT and FTE (old)'!H87</f>
        <v>-2455</v>
      </c>
      <c r="I87" s="10">
        <f>'Table 29 - HCT and FTE'!I90-'Table 29 - HCT and FTE (old)'!I87</f>
        <v>-1799</v>
      </c>
    </row>
    <row r="88" spans="1:229" ht="12.75" customHeight="1">
      <c r="A88" s="1" t="s">
        <v>19</v>
      </c>
      <c r="B88" s="10">
        <f>'Table 29 - HCT and FTE'!B91-'Table 29 - HCT and FTE (old)'!B88</f>
        <v>3411</v>
      </c>
      <c r="C88" s="10">
        <f>'Table 29 - HCT and FTE'!C91-'Table 29 - HCT and FTE (old)'!C88</f>
        <v>142.26666666666279</v>
      </c>
      <c r="D88" s="10">
        <f>'Table 29 - HCT and FTE'!D91-'Table 29 - HCT and FTE (old)'!D88</f>
        <v>104</v>
      </c>
      <c r="E88" s="10">
        <f>'Table 29 - HCT and FTE'!E91-'Table 29 - HCT and FTE (old)'!E88</f>
        <v>91.399999999999636</v>
      </c>
      <c r="F88" s="10">
        <f>'Table 29 - HCT and FTE'!F91-'Table 29 - HCT and FTE (old)'!F88</f>
        <v>-48</v>
      </c>
      <c r="G88" s="10">
        <f>'Table 29 - HCT and FTE'!G91-'Table 29 - HCT and FTE (old)'!G88</f>
        <v>36.333333333332121</v>
      </c>
      <c r="H88" s="10">
        <f>'Table 29 - HCT and FTE'!H91-'Table 29 - HCT and FTE (old)'!H88</f>
        <v>3467</v>
      </c>
      <c r="I88" s="10">
        <f>'Table 29 - HCT and FTE'!I91-'Table 29 - HCT and FTE (old)'!I88</f>
        <v>270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>
        <f>'Table 29 - HCT and FTE'!B95-'Table 29 - HCT and FTE (old)'!B92</f>
        <v>-2</v>
      </c>
      <c r="C92" s="10">
        <f>'Table 29 - HCT and FTE'!C95-'Table 29 - HCT and FTE (old)'!C92</f>
        <v>-1</v>
      </c>
      <c r="D92" s="10">
        <f>'Table 29 - HCT and FTE'!D95-'Table 29 - HCT and FTE (old)'!D92</f>
        <v>0</v>
      </c>
      <c r="E92" s="10">
        <f>'Table 29 - HCT and FTE'!E95-'Table 29 - HCT and FTE (old)'!E92</f>
        <v>0</v>
      </c>
      <c r="F92" s="10">
        <f>'Table 29 - HCT and FTE'!F95-'Table 29 - HCT and FTE (old)'!F92</f>
        <v>0</v>
      </c>
      <c r="G92" s="10">
        <f>'Table 29 - HCT and FTE'!G95-'Table 29 - HCT and FTE (old)'!G92</f>
        <v>0</v>
      </c>
      <c r="H92" s="10">
        <f>'Table 29 - HCT and FTE'!H95-'Table 29 - HCT and FTE (old)'!H92</f>
        <v>-2</v>
      </c>
      <c r="I92" s="10">
        <f>'Table 29 - HCT and FTE'!I95-'Table 29 - HCT and FTE (old)'!I92</f>
        <v>-1</v>
      </c>
    </row>
    <row r="93" spans="1:229" ht="12.75" customHeight="1">
      <c r="A93" s="1" t="s">
        <v>79</v>
      </c>
      <c r="B93" s="10">
        <f>'Table 29 - HCT and FTE'!B96-'Table 29 - HCT and FTE (old)'!B93</f>
        <v>909</v>
      </c>
      <c r="C93" s="10">
        <f>'Table 29 - HCT and FTE'!C96-'Table 29 - HCT and FTE (old)'!C93</f>
        <v>429</v>
      </c>
      <c r="D93" s="10">
        <f>'Table 29 - HCT and FTE'!D96-'Table 29 - HCT and FTE (old)'!D93</f>
        <v>0</v>
      </c>
      <c r="E93" s="10">
        <f>'Table 29 - HCT and FTE'!E96-'Table 29 - HCT and FTE (old)'!E93</f>
        <v>0</v>
      </c>
      <c r="F93" s="10">
        <f>'Table 29 - HCT and FTE'!F96-'Table 29 - HCT and FTE (old)'!F93</f>
        <v>0</v>
      </c>
      <c r="G93" s="10">
        <f>'Table 29 - HCT and FTE'!G96-'Table 29 - HCT and FTE (old)'!G93</f>
        <v>0</v>
      </c>
      <c r="H93" s="10">
        <f>'Table 29 - HCT and FTE'!H96-'Table 29 - HCT and FTE (old)'!H93</f>
        <v>909</v>
      </c>
      <c r="I93" s="10">
        <f>'Table 29 - HCT and FTE'!I96-'Table 29 - HCT and FTE (old)'!I93</f>
        <v>429</v>
      </c>
    </row>
    <row r="94" spans="1:229" ht="12.75" customHeight="1">
      <c r="A94" s="1" t="s">
        <v>19</v>
      </c>
      <c r="B94" s="10">
        <f>'Table 29 - HCT and FTE'!B97-'Table 29 - HCT and FTE (old)'!B94</f>
        <v>907</v>
      </c>
      <c r="C94" s="10">
        <f>'Table 29 - HCT and FTE'!C97-'Table 29 - HCT and FTE (old)'!C94</f>
        <v>428</v>
      </c>
      <c r="D94" s="10">
        <f>'Table 29 - HCT and FTE'!D97-'Table 29 - HCT and FTE (old)'!D94</f>
        <v>0</v>
      </c>
      <c r="E94" s="10">
        <f>'Table 29 - HCT and FTE'!E97-'Table 29 - HCT and FTE (old)'!E94</f>
        <v>0</v>
      </c>
      <c r="F94" s="10">
        <f>'Table 29 - HCT and FTE'!F97-'Table 29 - HCT and FTE (old)'!F94</f>
        <v>0</v>
      </c>
      <c r="G94" s="10">
        <f>'Table 29 - HCT and FTE'!G97-'Table 29 - HCT and FTE (old)'!G94</f>
        <v>0</v>
      </c>
      <c r="H94" s="10">
        <f>'Table 29 - HCT and FTE'!H97-'Table 29 - HCT and FTE (old)'!H94</f>
        <v>907</v>
      </c>
      <c r="I94" s="10">
        <f>'Table 29 - HCT and FTE'!I97-'Table 29 - HCT and FTE (old)'!I94</f>
        <v>428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4318</v>
      </c>
      <c r="C96" s="10">
        <f t="shared" ref="C96:I96" si="1">SUM(C88+C94)</f>
        <v>570.26666666666279</v>
      </c>
      <c r="D96" s="10">
        <f t="shared" si="1"/>
        <v>104</v>
      </c>
      <c r="E96" s="10">
        <f t="shared" si="1"/>
        <v>91.399999999999636</v>
      </c>
      <c r="F96" s="10">
        <f t="shared" si="1"/>
        <v>-48</v>
      </c>
      <c r="G96" s="10">
        <f t="shared" si="1"/>
        <v>36.333333333332121</v>
      </c>
      <c r="H96" s="10">
        <f t="shared" si="1"/>
        <v>4374</v>
      </c>
      <c r="I96" s="10">
        <f t="shared" si="1"/>
        <v>698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2">SUM(B96,B51)</f>
        <v>15165</v>
      </c>
      <c r="C98" s="10">
        <f t="shared" si="2"/>
        <v>10394.666666036661</v>
      </c>
      <c r="D98" s="10">
        <f t="shared" si="2"/>
        <v>158</v>
      </c>
      <c r="E98" s="10">
        <f t="shared" si="2"/>
        <v>138.26673329999994</v>
      </c>
      <c r="F98" s="10">
        <f t="shared" si="2"/>
        <v>121</v>
      </c>
      <c r="G98" s="10">
        <f t="shared" si="2"/>
        <v>531.50000003333116</v>
      </c>
      <c r="H98" s="10">
        <f t="shared" si="2"/>
        <v>15444</v>
      </c>
      <c r="I98" s="10">
        <f t="shared" si="2"/>
        <v>11064.433399369998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29 - HCT and FTE</vt:lpstr>
      <vt:lpstr>data</vt:lpstr>
      <vt:lpstr>Table 29 - HCT and FTE (old)</vt:lpstr>
      <vt:lpstr>Table 29 - HCT and FTE Diff</vt:lpstr>
      <vt:lpstr>'Table 29 - HCT and FTE (old)'!Print_Area</vt:lpstr>
      <vt:lpstr>'Table 29 - HCT and FTE Diff'!Print_Area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2010-09-01T15:06:07Z</cp:lastPrinted>
  <dcterms:created xsi:type="dcterms:W3CDTF">2003-06-16T21:41:48Z</dcterms:created>
  <dcterms:modified xsi:type="dcterms:W3CDTF">2012-02-28T19:57:09Z</dcterms:modified>
</cp:coreProperties>
</file>