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-45" windowWidth="14175" windowHeight="10050"/>
  </bookViews>
  <sheets>
    <sheet name="Table 2 - HS Freshmen by ACT In" sheetId="1" r:id="rId1"/>
  </sheets>
  <definedNames>
    <definedName name="_xlnm.Print_Area" localSheetId="0">'Table 2 - HS Freshmen by ACT In'!$A$1:$S$62</definedName>
  </definedNames>
  <calcPr calcId="125725"/>
</workbook>
</file>

<file path=xl/calcChain.xml><?xml version="1.0" encoding="utf-8"?>
<calcChain xmlns="http://schemas.openxmlformats.org/spreadsheetml/2006/main">
  <c r="K34" i="1"/>
  <c r="L34" s="1"/>
  <c r="M34"/>
  <c r="M53"/>
  <c r="K9"/>
  <c r="L9" s="1"/>
  <c r="J22"/>
  <c r="N34" l="1"/>
  <c r="K35"/>
  <c r="L35" s="1"/>
  <c r="K36"/>
  <c r="K37"/>
  <c r="L37" s="1"/>
  <c r="K38"/>
  <c r="L38" s="1"/>
  <c r="K39"/>
  <c r="L39" s="1"/>
  <c r="K40"/>
  <c r="K41"/>
  <c r="L41" s="1"/>
  <c r="K42"/>
  <c r="K43"/>
  <c r="L43" s="1"/>
  <c r="K44"/>
  <c r="K45"/>
  <c r="L45" s="1"/>
  <c r="K46"/>
  <c r="O46" s="1"/>
  <c r="K47"/>
  <c r="M47" s="1"/>
  <c r="K48"/>
  <c r="K49"/>
  <c r="M49" s="1"/>
  <c r="K50"/>
  <c r="K51"/>
  <c r="M51" s="1"/>
  <c r="K52"/>
  <c r="K54"/>
  <c r="M54" s="1"/>
  <c r="K55"/>
  <c r="K56"/>
  <c r="L56" s="1"/>
  <c r="L55"/>
  <c r="D57"/>
  <c r="E22"/>
  <c r="F22"/>
  <c r="G22"/>
  <c r="H22"/>
  <c r="I22"/>
  <c r="D22"/>
  <c r="K10"/>
  <c r="K11"/>
  <c r="M11" s="1"/>
  <c r="K12"/>
  <c r="L12" s="1"/>
  <c r="K13"/>
  <c r="M13" s="1"/>
  <c r="K14"/>
  <c r="M14" s="1"/>
  <c r="K15"/>
  <c r="L15" s="1"/>
  <c r="K16"/>
  <c r="K17"/>
  <c r="L17" s="1"/>
  <c r="K18"/>
  <c r="K19"/>
  <c r="M19" s="1"/>
  <c r="K20"/>
  <c r="K21"/>
  <c r="M21" s="1"/>
  <c r="L46"/>
  <c r="Q46"/>
  <c r="E57"/>
  <c r="E60" s="1"/>
  <c r="F57"/>
  <c r="F60" s="1"/>
  <c r="G57"/>
  <c r="G60" s="1"/>
  <c r="H57"/>
  <c r="I57"/>
  <c r="J57"/>
  <c r="M55"/>
  <c r="N55"/>
  <c r="O55"/>
  <c r="P55"/>
  <c r="Q55"/>
  <c r="R55"/>
  <c r="L54"/>
  <c r="L53"/>
  <c r="N53"/>
  <c r="P53"/>
  <c r="R53"/>
  <c r="L52"/>
  <c r="M52"/>
  <c r="N52"/>
  <c r="O52"/>
  <c r="P52"/>
  <c r="Q52"/>
  <c r="R52"/>
  <c r="L50"/>
  <c r="M50"/>
  <c r="N50"/>
  <c r="O50"/>
  <c r="P50"/>
  <c r="Q50"/>
  <c r="R50"/>
  <c r="L48"/>
  <c r="M48"/>
  <c r="N48"/>
  <c r="O48"/>
  <c r="P48"/>
  <c r="Q48"/>
  <c r="R48"/>
  <c r="P47"/>
  <c r="L44"/>
  <c r="L42"/>
  <c r="L40"/>
  <c r="L36"/>
  <c r="P21"/>
  <c r="L13"/>
  <c r="N13"/>
  <c r="P13"/>
  <c r="R13"/>
  <c r="L20"/>
  <c r="M20"/>
  <c r="N20"/>
  <c r="O20"/>
  <c r="P20"/>
  <c r="Q20"/>
  <c r="R20"/>
  <c r="L19"/>
  <c r="N19"/>
  <c r="P19"/>
  <c r="R19"/>
  <c r="M17"/>
  <c r="O17"/>
  <c r="Q17"/>
  <c r="L16"/>
  <c r="M16"/>
  <c r="N16"/>
  <c r="O16"/>
  <c r="P16"/>
  <c r="Q16"/>
  <c r="R16"/>
  <c r="M15"/>
  <c r="O15"/>
  <c r="Q15"/>
  <c r="L14"/>
  <c r="N14"/>
  <c r="P14"/>
  <c r="R14"/>
  <c r="M12"/>
  <c r="O12"/>
  <c r="Q12"/>
  <c r="N11"/>
  <c r="R11"/>
  <c r="L10"/>
  <c r="M10"/>
  <c r="N10"/>
  <c r="O10"/>
  <c r="P10"/>
  <c r="Q10"/>
  <c r="R10"/>
  <c r="M9"/>
  <c r="N9"/>
  <c r="O9"/>
  <c r="P9"/>
  <c r="Q9"/>
  <c r="R9"/>
  <c r="L18"/>
  <c r="M18"/>
  <c r="N18"/>
  <c r="O18"/>
  <c r="P18"/>
  <c r="Q18"/>
  <c r="R18"/>
  <c r="L51" l="1"/>
  <c r="L49"/>
  <c r="L47"/>
  <c r="O56"/>
  <c r="Q56"/>
  <c r="M56"/>
  <c r="P54"/>
  <c r="R54"/>
  <c r="N54"/>
  <c r="Q54"/>
  <c r="O54"/>
  <c r="P51"/>
  <c r="R51"/>
  <c r="N51"/>
  <c r="Q51"/>
  <c r="O51"/>
  <c r="P49"/>
  <c r="R49"/>
  <c r="N49"/>
  <c r="Q49"/>
  <c r="O49"/>
  <c r="R47"/>
  <c r="N47"/>
  <c r="Q47"/>
  <c r="S47" s="1"/>
  <c r="O47"/>
  <c r="O45"/>
  <c r="Q45"/>
  <c r="M45"/>
  <c r="R45"/>
  <c r="P45"/>
  <c r="N45"/>
  <c r="S45" s="1"/>
  <c r="L21"/>
  <c r="Q14"/>
  <c r="S14" s="1"/>
  <c r="O14"/>
  <c r="R12"/>
  <c r="P12"/>
  <c r="N12"/>
  <c r="S12" s="1"/>
  <c r="P11"/>
  <c r="L11"/>
  <c r="H60"/>
  <c r="Q53"/>
  <c r="O53"/>
  <c r="Q11"/>
  <c r="O11"/>
  <c r="R15"/>
  <c r="P15"/>
  <c r="N15"/>
  <c r="R17"/>
  <c r="P17"/>
  <c r="N17"/>
  <c r="Q19"/>
  <c r="O19"/>
  <c r="Q13"/>
  <c r="O13"/>
  <c r="R21"/>
  <c r="N21"/>
  <c r="K22"/>
  <c r="O22" s="1"/>
  <c r="Q21"/>
  <c r="O21"/>
  <c r="K57"/>
  <c r="N57" s="1"/>
  <c r="R56"/>
  <c r="P56"/>
  <c r="N56"/>
  <c r="Q34"/>
  <c r="S48"/>
  <c r="S50"/>
  <c r="P34"/>
  <c r="R34"/>
  <c r="O34"/>
  <c r="S55"/>
  <c r="S52"/>
  <c r="R46"/>
  <c r="P46"/>
  <c r="N46"/>
  <c r="M46"/>
  <c r="R44"/>
  <c r="O44"/>
  <c r="O43"/>
  <c r="Q42"/>
  <c r="O42"/>
  <c r="M42"/>
  <c r="O41"/>
  <c r="Q40"/>
  <c r="O40"/>
  <c r="M40"/>
  <c r="Q38"/>
  <c r="O38"/>
  <c r="M38"/>
  <c r="O35"/>
  <c r="I60"/>
  <c r="O37"/>
  <c r="O39"/>
  <c r="Q44"/>
  <c r="M44"/>
  <c r="J60"/>
  <c r="Q36"/>
  <c r="O36"/>
  <c r="M36"/>
  <c r="S11"/>
  <c r="S16"/>
  <c r="S18"/>
  <c r="S10"/>
  <c r="S15"/>
  <c r="S20"/>
  <c r="S9"/>
  <c r="D60"/>
  <c r="Q35"/>
  <c r="M35"/>
  <c r="R36"/>
  <c r="P36"/>
  <c r="N36"/>
  <c r="Q37"/>
  <c r="M37"/>
  <c r="R38"/>
  <c r="P38"/>
  <c r="N38"/>
  <c r="Q39"/>
  <c r="M39"/>
  <c r="R40"/>
  <c r="P40"/>
  <c r="N40"/>
  <c r="Q41"/>
  <c r="M41"/>
  <c r="R42"/>
  <c r="P42"/>
  <c r="N42"/>
  <c r="Q43"/>
  <c r="M43"/>
  <c r="P44"/>
  <c r="N44"/>
  <c r="R35"/>
  <c r="P35"/>
  <c r="N35"/>
  <c r="R37"/>
  <c r="P37"/>
  <c r="N37"/>
  <c r="R39"/>
  <c r="P39"/>
  <c r="N39"/>
  <c r="R41"/>
  <c r="P41"/>
  <c r="N41"/>
  <c r="R43"/>
  <c r="P43"/>
  <c r="N43"/>
  <c r="S54" l="1"/>
  <c r="S51"/>
  <c r="S49"/>
  <c r="S56"/>
  <c r="S21"/>
  <c r="S19"/>
  <c r="S17"/>
  <c r="S13"/>
  <c r="K60"/>
  <c r="S53"/>
  <c r="S44"/>
  <c r="S46"/>
  <c r="S43"/>
  <c r="S41"/>
  <c r="S42"/>
  <c r="S40"/>
  <c r="L57"/>
  <c r="S39"/>
  <c r="S38"/>
  <c r="S37"/>
  <c r="S35"/>
  <c r="S34"/>
  <c r="Q57"/>
  <c r="S36"/>
  <c r="M57"/>
  <c r="P57"/>
  <c r="O57"/>
  <c r="R57"/>
  <c r="M22"/>
  <c r="P22"/>
  <c r="L22"/>
  <c r="Q22"/>
  <c r="R22"/>
  <c r="N22"/>
  <c r="R60"/>
  <c r="S22" l="1"/>
  <c r="S57"/>
  <c r="O60"/>
  <c r="L60"/>
  <c r="M60"/>
  <c r="P60"/>
  <c r="Q60"/>
  <c r="N60"/>
  <c r="S60" l="1"/>
</calcChain>
</file>

<file path=xl/sharedStrings.xml><?xml version="1.0" encoding="utf-8"?>
<sst xmlns="http://schemas.openxmlformats.org/spreadsheetml/2006/main" count="119" uniqueCount="65">
  <si>
    <t>TABLE 2</t>
  </si>
  <si>
    <t>AVERAGE</t>
  </si>
  <si>
    <t>ACT</t>
  </si>
  <si>
    <t>33-</t>
  </si>
  <si>
    <t>28-</t>
  </si>
  <si>
    <t>24-</t>
  </si>
  <si>
    <t>19-</t>
  </si>
  <si>
    <t>17-</t>
  </si>
  <si>
    <t>1-</t>
  </si>
  <si>
    <t>SCORE</t>
  </si>
  <si>
    <t>36</t>
  </si>
  <si>
    <t>32</t>
  </si>
  <si>
    <t>27</t>
  </si>
  <si>
    <t>23</t>
  </si>
  <si>
    <t>18</t>
  </si>
  <si>
    <t>16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</si>
  <si>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</si>
  <si>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</si>
  <si>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</si>
  <si>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</si>
  <si>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</si>
  <si>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</si>
  <si>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</si>
  <si>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</si>
  <si>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</si>
  <si>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</si>
  <si>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</si>
  <si>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</si>
  <si>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DHE06, Ability Descriptors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</si>
  <si>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</si>
  <si>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</si>
  <si>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</si>
  <si>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</si>
  <si>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</si>
  <si>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</si>
  <si>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</si>
  <si>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</si>
  <si>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</si>
  <si>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</si>
  <si>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</si>
  <si>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</si>
  <si>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</si>
  <si>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</si>
  <si>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</si>
  <si>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</si>
  <si>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</si>
  <si>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</si>
  <si>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</si>
  <si>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</si>
  <si>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</si>
  <si>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</si>
  <si>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</si>
  <si>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TABLE 3</t>
  </si>
  <si>
    <t>*Percentages may not equal 100% due to rounding.</t>
  </si>
  <si>
    <t>SOURCE:  Enhanced Missouri Student Achievement Study</t>
  </si>
  <si>
    <t>MISSOURI STATE</t>
  </si>
  <si>
    <t>UNK / NA</t>
  </si>
  <si>
    <t>UCM</t>
  </si>
  <si>
    <t>CENTRAL METHODIST - CLAS</t>
  </si>
  <si>
    <t>NUMBER OF ACT-TESTED FRESHMEN</t>
  </si>
  <si>
    <t>DISTRIBUTION OF ACT-TESTED FRESHMEN *</t>
  </si>
  <si>
    <t>MISSOURI UNIV. OF SCI. &amp; TECH.</t>
  </si>
  <si>
    <t xml:space="preserve">NUMBER AND PERCENT DISTRIBUTION OF ACT-TESTED FIRST-TIME DEGREE-SEEKING UNDERGRADUATES ENROLLED IN </t>
  </si>
  <si>
    <t>PUBLIC BACCALAUREATE AND HIGHER DEGREE-GRANTING INSTITUTIONS BY ENHANCED RAW SCORE INTERVALS, FALL 2010</t>
  </si>
  <si>
    <t>PRIVATE BACCALAUREATE AND HIGHER DEGREE-GRANTING  INSTITUTIONS BY ENHANCED RAW SCORE INTERVALS, FALL 2010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</si>
</sst>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0.0"/>
    <numFmt numFmtId="168" formatCode="_(* #,##0_);_(* \(#,##0\);_(* &quot;-&quot;??_);_(@_)"/>
  </numFmts>
  <fonts count="15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theme="1"/>
      <name val="Times New Roman"/>
      <family val="1"/>
    </font>
    <font>
      <sz val="7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8"/>
      </right>
      <top style="double">
        <color indexed="64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100">
    <xf numFmtId="0" fontId="0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0" xfId="0" applyFont="1" applyFill="1" applyAlignment="1"/>
    <xf numFmtId="0" fontId="7" fillId="2" borderId="0" xfId="0" applyFont="1" applyFill="1" applyAlignment="1"/>
    <xf numFmtId="0" fontId="5" fillId="2" borderId="1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5" fillId="2" borderId="7" xfId="0" applyNumberFormat="1" applyFont="1" applyFill="1" applyBorder="1" applyAlignment="1"/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3" fillId="2" borderId="10" xfId="0" applyFont="1" applyFill="1" applyBorder="1" applyAlignment="1"/>
    <xf numFmtId="0" fontId="5" fillId="2" borderId="11" xfId="0" applyNumberFormat="1" applyFont="1" applyFill="1" applyBorder="1" applyAlignment="1"/>
    <xf numFmtId="0" fontId="3" fillId="2" borderId="12" xfId="0" applyFont="1" applyFill="1" applyBorder="1" applyAlignment="1"/>
    <xf numFmtId="0" fontId="3" fillId="2" borderId="9" xfId="0" applyFont="1" applyFill="1" applyBorder="1" applyAlignment="1"/>
    <xf numFmtId="0" fontId="5" fillId="2" borderId="0" xfId="0" applyFont="1" applyFill="1" applyAlignment="1"/>
    <xf numFmtId="0" fontId="8" fillId="2" borderId="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2" borderId="14" xfId="0" applyFont="1" applyFill="1" applyBorder="1" applyAlignment="1"/>
    <xf numFmtId="0" fontId="10" fillId="2" borderId="5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/>
    <xf numFmtId="0" fontId="8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3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5" fillId="2" borderId="29" xfId="0" applyNumberFormat="1" applyFont="1" applyFill="1" applyBorder="1" applyAlignment="1"/>
    <xf numFmtId="164" fontId="5" fillId="2" borderId="0" xfId="0" applyNumberFormat="1" applyFont="1" applyFill="1" applyAlignment="1"/>
    <xf numFmtId="165" fontId="4" fillId="2" borderId="0" xfId="0" applyNumberFormat="1" applyFont="1" applyFill="1" applyAlignment="1"/>
    <xf numFmtId="3" fontId="5" fillId="2" borderId="0" xfId="0" applyNumberFormat="1" applyFont="1" applyFill="1" applyAlignment="1"/>
    <xf numFmtId="165" fontId="7" fillId="2" borderId="0" xfId="0" applyNumberFormat="1" applyFont="1" applyFill="1" applyAlignment="1"/>
    <xf numFmtId="3" fontId="3" fillId="2" borderId="0" xfId="0" applyNumberFormat="1" applyFont="1" applyFill="1" applyAlignment="1"/>
    <xf numFmtId="165" fontId="8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2" borderId="18" xfId="0" applyFont="1" applyFill="1" applyBorder="1" applyAlignment="1"/>
    <xf numFmtId="0" fontId="3" fillId="2" borderId="22" xfId="0" applyFont="1" applyFill="1" applyBorder="1" applyAlignment="1"/>
    <xf numFmtId="0" fontId="3" fillId="2" borderId="17" xfId="0" applyFont="1" applyFill="1" applyBorder="1" applyAlignment="1"/>
    <xf numFmtId="165" fontId="8" fillId="2" borderId="19" xfId="0" applyNumberFormat="1" applyFont="1" applyFill="1" applyBorder="1" applyAlignment="1">
      <alignment horizontal="center"/>
    </xf>
    <xf numFmtId="0" fontId="3" fillId="2" borderId="33" xfId="0" applyFont="1" applyFill="1" applyBorder="1" applyAlignment="1"/>
    <xf numFmtId="0" fontId="5" fillId="2" borderId="23" xfId="0" applyNumberFormat="1" applyFont="1" applyFill="1" applyBorder="1" applyAlignment="1"/>
    <xf numFmtId="0" fontId="8" fillId="2" borderId="34" xfId="0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7" fillId="2" borderId="0" xfId="0" applyFont="1" applyFill="1" applyBorder="1" applyAlignment="1"/>
    <xf numFmtId="3" fontId="3" fillId="2" borderId="33" xfId="0" applyNumberFormat="1" applyFont="1" applyFill="1" applyBorder="1" applyAlignment="1"/>
    <xf numFmtId="0" fontId="5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12" fillId="2" borderId="0" xfId="0" applyNumberFormat="1" applyFont="1" applyFill="1" applyAlignment="1"/>
    <xf numFmtId="1" fontId="5" fillId="2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165" fontId="9" fillId="2" borderId="38" xfId="0" applyNumberFormat="1" applyFont="1" applyFill="1" applyBorder="1" applyAlignment="1">
      <alignment horizontal="right"/>
    </xf>
    <xf numFmtId="3" fontId="3" fillId="2" borderId="38" xfId="0" applyNumberFormat="1" applyFont="1" applyFill="1" applyBorder="1" applyAlignment="1"/>
    <xf numFmtId="3" fontId="3" fillId="2" borderId="39" xfId="0" applyNumberFormat="1" applyFont="1" applyFill="1" applyBorder="1" applyAlignment="1"/>
    <xf numFmtId="0" fontId="2" fillId="2" borderId="1" xfId="0" applyFont="1" applyFill="1" applyBorder="1" applyAlignment="1"/>
    <xf numFmtId="0" fontId="5" fillId="2" borderId="1" xfId="0" applyNumberFormat="1" applyFont="1" applyFill="1" applyBorder="1" applyAlignment="1"/>
    <xf numFmtId="0" fontId="5" fillId="2" borderId="40" xfId="0" applyNumberFormat="1" applyFont="1" applyFill="1" applyBorder="1" applyAlignment="1"/>
    <xf numFmtId="9" fontId="11" fillId="2" borderId="33" xfId="0" applyNumberFormat="1" applyFont="1" applyFill="1" applyBorder="1" applyAlignment="1">
      <alignment horizontal="right"/>
    </xf>
    <xf numFmtId="9" fontId="11" fillId="2" borderId="41" xfId="0" applyNumberFormat="1" applyFont="1" applyFill="1" applyBorder="1" applyAlignment="1">
      <alignment horizontal="right"/>
    </xf>
    <xf numFmtId="0" fontId="6" fillId="2" borderId="23" xfId="0" applyFont="1" applyFill="1" applyBorder="1" applyAlignment="1">
      <alignment horizontal="center"/>
    </xf>
    <xf numFmtId="9" fontId="2" fillId="2" borderId="33" xfId="0" applyNumberFormat="1" applyFont="1" applyFill="1" applyBorder="1" applyAlignment="1">
      <alignment horizontal="right"/>
    </xf>
    <xf numFmtId="9" fontId="5" fillId="2" borderId="33" xfId="0" applyNumberFormat="1" applyFont="1" applyFill="1" applyBorder="1" applyAlignment="1"/>
    <xf numFmtId="0" fontId="5" fillId="2" borderId="42" xfId="0" applyFont="1" applyFill="1" applyBorder="1" applyAlignment="1"/>
    <xf numFmtId="0" fontId="2" fillId="2" borderId="31" xfId="0" applyFont="1" applyFill="1" applyBorder="1" applyAlignment="1"/>
    <xf numFmtId="0" fontId="2" fillId="2" borderId="32" xfId="0" applyFont="1" applyFill="1" applyBorder="1" applyAlignment="1"/>
    <xf numFmtId="0" fontId="5" fillId="2" borderId="31" xfId="0" applyFont="1" applyFill="1" applyBorder="1" applyAlignment="1"/>
    <xf numFmtId="0" fontId="3" fillId="2" borderId="43" xfId="0" applyFont="1" applyFill="1" applyBorder="1" applyAlignment="1"/>
    <xf numFmtId="165" fontId="2" fillId="2" borderId="0" xfId="0" applyNumberFormat="1" applyFont="1" applyFill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3" fontId="2" fillId="2" borderId="30" xfId="0" applyNumberFormat="1" applyFont="1" applyFill="1" applyBorder="1" applyAlignment="1"/>
    <xf numFmtId="3" fontId="2" fillId="2" borderId="31" xfId="0" applyNumberFormat="1" applyFont="1" applyFill="1" applyBorder="1" applyAlignment="1"/>
    <xf numFmtId="0" fontId="2" fillId="2" borderId="29" xfId="0" applyNumberFormat="1" applyFont="1" applyFill="1" applyBorder="1" applyAlignment="1"/>
    <xf numFmtId="3" fontId="2" fillId="2" borderId="29" xfId="0" applyNumberFormat="1" applyFont="1" applyFill="1" applyBorder="1" applyAlignment="1"/>
    <xf numFmtId="3" fontId="2" fillId="2" borderId="32" xfId="0" applyNumberFormat="1" applyFont="1" applyFill="1" applyBorder="1" applyAlignment="1"/>
    <xf numFmtId="165" fontId="13" fillId="2" borderId="0" xfId="1" applyNumberFormat="1" applyFont="1" applyFill="1"/>
    <xf numFmtId="0" fontId="13" fillId="2" borderId="0" xfId="1" applyFont="1" applyFill="1"/>
    <xf numFmtId="165" fontId="2" fillId="2" borderId="0" xfId="0" quotePrefix="1" applyNumberFormat="1" applyFont="1" applyFill="1" applyAlignment="1"/>
    <xf numFmtId="0" fontId="10" fillId="2" borderId="24" xfId="0" applyFont="1" applyFill="1" applyBorder="1" applyAlignment="1">
      <alignment horizontal="center" wrapText="1"/>
    </xf>
    <xf numFmtId="0" fontId="0" fillId="2" borderId="25" xfId="0" applyNumberFormat="1" applyFont="1" applyFill="1" applyBorder="1" applyAlignment="1" applyProtection="1">
      <alignment horizontal="center" wrapText="1"/>
      <protection locked="0"/>
    </xf>
    <xf numFmtId="0" fontId="10" fillId="2" borderId="26" xfId="0" applyFont="1" applyFill="1" applyBorder="1" applyAlignment="1">
      <alignment horizontal="center" wrapText="1"/>
    </xf>
    <xf numFmtId="0" fontId="0" fillId="2" borderId="27" xfId="0" applyNumberFormat="1" applyFont="1" applyFill="1" applyBorder="1" applyAlignment="1" applyProtection="1">
      <alignment horizontal="center" wrapText="1"/>
      <protection locked="0"/>
    </xf>
    <xf numFmtId="0" fontId="10" fillId="2" borderId="23" xfId="0" applyFont="1" applyFill="1" applyBorder="1" applyAlignment="1">
      <alignment horizontal="center" wrapText="1"/>
    </xf>
    <xf numFmtId="0" fontId="0" fillId="2" borderId="36" xfId="0" applyNumberFormat="1" applyFont="1" applyFill="1" applyBorder="1" applyAlignment="1" applyProtection="1">
      <alignment horizontal="center" wrapText="1"/>
      <protection locked="0"/>
    </xf>
    <xf numFmtId="0" fontId="0" fillId="2" borderId="28" xfId="0" applyNumberFormat="1" applyFont="1" applyFill="1" applyBorder="1" applyAlignment="1" applyProtection="1">
      <alignment horizontal="center" wrapText="1"/>
      <protection locked="0"/>
    </xf>
    <xf numFmtId="168" fontId="13" fillId="2" borderId="0" xfId="2" applyNumberFormat="1" applyFont="1" applyFill="1"/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14"/>
  <sheetViews>
    <sheetView tabSelected="1" showOutlineSymbols="0" view="pageBreakPreview" zoomScaleNormal="95" zoomScaleSheetLayoutView="100" zoomScalePageLayoutView="85" workbookViewId="0">
      <selection activeCell="A27" sqref="A27"/>
    </sheetView>
  </sheetViews>
  <sheetFormatPr defaultRowHeight="11.25"/>
  <cols>
    <col min="1" max="1" width="34" style="3" customWidth="1"/>
    <col min="2" max="3" width="12.19921875" style="2" customWidth="1"/>
    <col min="4" max="11" width="8.796875" style="3" customWidth="1"/>
    <col min="12" max="12" width="10.19921875" style="3" customWidth="1"/>
    <col min="13" max="19" width="8.796875" style="3" customWidth="1"/>
    <col min="20" max="16384" width="9.59765625" style="3"/>
  </cols>
  <sheetData>
    <row r="1" spans="1:19" ht="12.75" customHeight="1">
      <c r="A1" s="1" t="s">
        <v>0</v>
      </c>
    </row>
    <row r="2" spans="1:19" ht="12.75" customHeight="1">
      <c r="A2" s="4" t="s">
        <v>62</v>
      </c>
    </row>
    <row r="3" spans="1:19" ht="12.75" customHeight="1">
      <c r="A3" s="1" t="s">
        <v>63</v>
      </c>
    </row>
    <row r="4" spans="1:19" ht="12.75" customHeight="1" thickBot="1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 customHeight="1" thickTop="1">
      <c r="A5" s="7"/>
      <c r="B5" s="8">
        <v>2009</v>
      </c>
      <c r="C5" s="9" t="s">
        <v>1</v>
      </c>
      <c r="D5" s="10" t="s">
        <v>59</v>
      </c>
      <c r="E5" s="11"/>
      <c r="F5" s="10"/>
      <c r="G5" s="10"/>
      <c r="H5" s="10"/>
      <c r="I5" s="10"/>
      <c r="J5" s="12"/>
      <c r="K5" s="13"/>
      <c r="L5" s="14" t="s">
        <v>60</v>
      </c>
      <c r="M5" s="15"/>
      <c r="N5" s="16"/>
      <c r="O5" s="16"/>
      <c r="P5" s="16"/>
      <c r="Q5" s="16"/>
      <c r="R5" s="17"/>
      <c r="S5" s="12"/>
    </row>
    <row r="6" spans="1:19" ht="12.75" customHeight="1">
      <c r="A6" s="18"/>
      <c r="B6" s="19" t="s">
        <v>2</v>
      </c>
      <c r="C6" s="20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92" t="s">
        <v>56</v>
      </c>
      <c r="K6" s="22"/>
      <c r="L6" s="23" t="s">
        <v>3</v>
      </c>
      <c r="M6" s="24" t="s">
        <v>4</v>
      </c>
      <c r="N6" s="24" t="s">
        <v>5</v>
      </c>
      <c r="O6" s="24" t="s">
        <v>6</v>
      </c>
      <c r="P6" s="24" t="s">
        <v>7</v>
      </c>
      <c r="Q6" s="24" t="s">
        <v>8</v>
      </c>
      <c r="R6" s="94" t="s">
        <v>56</v>
      </c>
      <c r="S6" s="25"/>
    </row>
    <row r="7" spans="1:19" ht="12.75" customHeight="1">
      <c r="A7" s="5"/>
      <c r="B7" s="19" t="s">
        <v>9</v>
      </c>
      <c r="C7" s="26" t="s">
        <v>9</v>
      </c>
      <c r="D7" s="27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93"/>
      <c r="K7" s="29" t="s">
        <v>16</v>
      </c>
      <c r="L7" s="30" t="s">
        <v>10</v>
      </c>
      <c r="M7" s="28" t="s">
        <v>11</v>
      </c>
      <c r="N7" s="28" t="s">
        <v>12</v>
      </c>
      <c r="O7" s="28" t="s">
        <v>13</v>
      </c>
      <c r="P7" s="28" t="s">
        <v>14</v>
      </c>
      <c r="Q7" s="28" t="s">
        <v>15</v>
      </c>
      <c r="R7" s="95"/>
      <c r="S7" s="31" t="s">
        <v>16</v>
      </c>
    </row>
    <row r="8" spans="1:19" ht="12.75" customHeight="1">
      <c r="A8" s="76"/>
      <c r="B8" s="82"/>
      <c r="C8" s="82"/>
      <c r="D8" s="82"/>
      <c r="E8" s="82"/>
      <c r="F8" s="82"/>
      <c r="G8" s="82"/>
      <c r="H8" s="82"/>
      <c r="I8" s="82"/>
      <c r="J8" s="83"/>
      <c r="K8" s="84"/>
      <c r="L8" s="33"/>
      <c r="M8" s="33"/>
      <c r="N8" s="33"/>
      <c r="O8" s="33"/>
      <c r="P8" s="33"/>
      <c r="Q8" s="33"/>
      <c r="R8" s="33"/>
      <c r="S8" s="70"/>
    </row>
    <row r="9" spans="1:19" ht="12.75" customHeight="1">
      <c r="A9" s="77" t="s">
        <v>17</v>
      </c>
      <c r="B9" s="89">
        <v>15.925619834710744</v>
      </c>
      <c r="C9" s="37">
        <v>15.97</v>
      </c>
      <c r="D9" s="99">
        <v>0</v>
      </c>
      <c r="E9" s="99">
        <v>0</v>
      </c>
      <c r="F9" s="99">
        <v>4</v>
      </c>
      <c r="G9" s="99">
        <v>23</v>
      </c>
      <c r="H9" s="99">
        <v>34</v>
      </c>
      <c r="I9" s="99">
        <v>104</v>
      </c>
      <c r="J9" s="90">
        <v>106</v>
      </c>
      <c r="K9" s="85">
        <f>SUM(D9:J9)</f>
        <v>271</v>
      </c>
      <c r="L9" s="34">
        <f>SUM(D9/K9)</f>
        <v>0</v>
      </c>
      <c r="M9" s="34">
        <f t="shared" ref="M9:M21" si="0">SUM(E9/K9)</f>
        <v>0</v>
      </c>
      <c r="N9" s="34">
        <f t="shared" ref="N9:N21" si="1">SUM(F9/K9)</f>
        <v>1.4760147601476014E-2</v>
      </c>
      <c r="O9" s="34">
        <f t="shared" ref="O9:O21" si="2">SUM(G9/K9)</f>
        <v>8.4870848708487087E-2</v>
      </c>
      <c r="P9" s="34">
        <f t="shared" ref="P9:P21" si="3">SUM(H9/K9)</f>
        <v>0.12546125461254612</v>
      </c>
      <c r="Q9" s="34">
        <f t="shared" ref="Q9:Q21" si="4">SUM(I9/K9)</f>
        <v>0.3837638376383764</v>
      </c>
      <c r="R9" s="34">
        <f t="shared" ref="R9:R21" si="5">SUM(J9/K9)</f>
        <v>0.39114391143911437</v>
      </c>
      <c r="S9" s="71">
        <f t="shared" ref="S9:S22" si="6">SUM(L9:R9)</f>
        <v>1</v>
      </c>
    </row>
    <row r="10" spans="1:19" ht="12.75" customHeight="1">
      <c r="A10" s="77" t="s">
        <v>18</v>
      </c>
      <c r="B10" s="89">
        <v>17.16323296354992</v>
      </c>
      <c r="C10" s="37">
        <v>17.5</v>
      </c>
      <c r="D10" s="99">
        <v>1</v>
      </c>
      <c r="E10" s="99">
        <v>7</v>
      </c>
      <c r="F10" s="99">
        <v>27</v>
      </c>
      <c r="G10" s="99">
        <v>157</v>
      </c>
      <c r="H10" s="99">
        <v>98</v>
      </c>
      <c r="I10" s="99">
        <v>252</v>
      </c>
      <c r="J10" s="90">
        <v>23</v>
      </c>
      <c r="K10" s="85">
        <f t="shared" ref="K10:K21" si="7">SUM(D10:J10)</f>
        <v>565</v>
      </c>
      <c r="L10" s="34">
        <f t="shared" ref="L10:L21" si="8">SUM(D10/K10)</f>
        <v>1.7699115044247787E-3</v>
      </c>
      <c r="M10" s="34">
        <f t="shared" si="0"/>
        <v>1.2389380530973451E-2</v>
      </c>
      <c r="N10" s="34">
        <f t="shared" si="1"/>
        <v>4.7787610619469026E-2</v>
      </c>
      <c r="O10" s="34">
        <f t="shared" si="2"/>
        <v>0.27787610619469028</v>
      </c>
      <c r="P10" s="34">
        <f t="shared" si="3"/>
        <v>0.17345132743362832</v>
      </c>
      <c r="Q10" s="34">
        <f t="shared" si="4"/>
        <v>0.44601769911504424</v>
      </c>
      <c r="R10" s="34">
        <f t="shared" si="5"/>
        <v>4.0707964601769911E-2</v>
      </c>
      <c r="S10" s="71">
        <f t="shared" si="6"/>
        <v>1</v>
      </c>
    </row>
    <row r="11" spans="1:19" ht="12.75" customHeight="1">
      <c r="A11" s="77" t="s">
        <v>19</v>
      </c>
      <c r="B11" s="89">
        <v>21.111256544502616</v>
      </c>
      <c r="C11" s="37">
        <v>21.16</v>
      </c>
      <c r="D11" s="99">
        <v>2</v>
      </c>
      <c r="E11" s="99">
        <v>55</v>
      </c>
      <c r="F11" s="99">
        <v>147</v>
      </c>
      <c r="G11" s="99">
        <v>348</v>
      </c>
      <c r="H11" s="99">
        <v>118</v>
      </c>
      <c r="I11" s="99">
        <v>93</v>
      </c>
      <c r="J11" s="90">
        <v>86</v>
      </c>
      <c r="K11" s="85">
        <f t="shared" si="7"/>
        <v>849</v>
      </c>
      <c r="L11" s="34">
        <f t="shared" si="8"/>
        <v>2.3557126030624262E-3</v>
      </c>
      <c r="M11" s="34">
        <f t="shared" si="0"/>
        <v>6.4782096584216728E-2</v>
      </c>
      <c r="N11" s="34">
        <f t="shared" si="1"/>
        <v>0.17314487632508835</v>
      </c>
      <c r="O11" s="34">
        <f t="shared" si="2"/>
        <v>0.40989399293286222</v>
      </c>
      <c r="P11" s="34">
        <f t="shared" si="3"/>
        <v>0.13898704358068315</v>
      </c>
      <c r="Q11" s="34">
        <f t="shared" si="4"/>
        <v>0.10954063604240283</v>
      </c>
      <c r="R11" s="34">
        <f t="shared" si="5"/>
        <v>0.10129564193168433</v>
      </c>
      <c r="S11" s="71">
        <f t="shared" si="6"/>
        <v>1</v>
      </c>
    </row>
    <row r="12" spans="1:19" ht="12.75" customHeight="1">
      <c r="A12" s="77" t="s">
        <v>55</v>
      </c>
      <c r="B12" s="89">
        <v>23.957648026315791</v>
      </c>
      <c r="C12" s="37">
        <v>24.05</v>
      </c>
      <c r="D12" s="99">
        <v>27</v>
      </c>
      <c r="E12" s="99">
        <v>511</v>
      </c>
      <c r="F12" s="99">
        <v>799</v>
      </c>
      <c r="G12" s="99">
        <v>1115</v>
      </c>
      <c r="H12" s="99">
        <v>106</v>
      </c>
      <c r="I12" s="99">
        <v>35</v>
      </c>
      <c r="J12" s="90">
        <v>269</v>
      </c>
      <c r="K12" s="85">
        <f t="shared" si="7"/>
        <v>2862</v>
      </c>
      <c r="L12" s="34">
        <f t="shared" si="8"/>
        <v>9.433962264150943E-3</v>
      </c>
      <c r="M12" s="34">
        <f t="shared" si="0"/>
        <v>0.17854647099930118</v>
      </c>
      <c r="N12" s="34">
        <f t="shared" si="1"/>
        <v>0.27917540181691125</v>
      </c>
      <c r="O12" s="34">
        <f t="shared" si="2"/>
        <v>0.38958770090845563</v>
      </c>
      <c r="P12" s="34">
        <f t="shared" si="3"/>
        <v>3.7037037037037035E-2</v>
      </c>
      <c r="Q12" s="34">
        <f t="shared" si="4"/>
        <v>1.222921034241789E-2</v>
      </c>
      <c r="R12" s="34">
        <f t="shared" si="5"/>
        <v>9.3990216631726062E-2</v>
      </c>
      <c r="S12" s="71">
        <f t="shared" si="6"/>
        <v>1</v>
      </c>
    </row>
    <row r="13" spans="1:19" ht="12.75" customHeight="1">
      <c r="A13" s="77" t="s">
        <v>61</v>
      </c>
      <c r="B13" s="89">
        <v>27.681945743685688</v>
      </c>
      <c r="C13" s="37">
        <v>27.7</v>
      </c>
      <c r="D13" s="99">
        <v>102</v>
      </c>
      <c r="E13" s="99">
        <v>473</v>
      </c>
      <c r="F13" s="99">
        <v>404</v>
      </c>
      <c r="G13" s="99">
        <v>146</v>
      </c>
      <c r="H13" s="99">
        <v>2</v>
      </c>
      <c r="I13" s="99">
        <v>0</v>
      </c>
      <c r="J13" s="90">
        <v>109</v>
      </c>
      <c r="K13" s="85">
        <f t="shared" si="7"/>
        <v>1236</v>
      </c>
      <c r="L13" s="34">
        <f t="shared" si="8"/>
        <v>8.2524271844660199E-2</v>
      </c>
      <c r="M13" s="34">
        <f t="shared" si="0"/>
        <v>0.3826860841423948</v>
      </c>
      <c r="N13" s="34">
        <f t="shared" si="1"/>
        <v>0.32686084142394822</v>
      </c>
      <c r="O13" s="34">
        <f t="shared" si="2"/>
        <v>0.11812297734627832</v>
      </c>
      <c r="P13" s="34">
        <f t="shared" si="3"/>
        <v>1.6181229773462784E-3</v>
      </c>
      <c r="Q13" s="34">
        <f t="shared" si="4"/>
        <v>0</v>
      </c>
      <c r="R13" s="34">
        <f t="shared" si="5"/>
        <v>8.8187702265372162E-2</v>
      </c>
      <c r="S13" s="71">
        <f t="shared" si="6"/>
        <v>1</v>
      </c>
    </row>
    <row r="14" spans="1:19" ht="12.75" customHeight="1">
      <c r="A14" s="77" t="s">
        <v>20</v>
      </c>
      <c r="B14" s="89">
        <v>19.808325266214908</v>
      </c>
      <c r="C14" s="37">
        <v>20.74</v>
      </c>
      <c r="D14" s="99">
        <v>3</v>
      </c>
      <c r="E14" s="99">
        <v>40</v>
      </c>
      <c r="F14" s="99">
        <v>173</v>
      </c>
      <c r="G14" s="99">
        <v>456</v>
      </c>
      <c r="H14" s="99">
        <v>218</v>
      </c>
      <c r="I14" s="99">
        <v>82</v>
      </c>
      <c r="J14" s="90">
        <v>117</v>
      </c>
      <c r="K14" s="85">
        <f t="shared" si="7"/>
        <v>1089</v>
      </c>
      <c r="L14" s="34">
        <f t="shared" si="8"/>
        <v>2.7548209366391185E-3</v>
      </c>
      <c r="M14" s="34">
        <f t="shared" si="0"/>
        <v>3.6730945821854911E-2</v>
      </c>
      <c r="N14" s="34">
        <f t="shared" si="1"/>
        <v>0.15886134067952251</v>
      </c>
      <c r="O14" s="34">
        <f t="shared" si="2"/>
        <v>0.41873278236914602</v>
      </c>
      <c r="P14" s="34">
        <f t="shared" si="3"/>
        <v>0.20018365472910926</v>
      </c>
      <c r="Q14" s="34">
        <f t="shared" si="4"/>
        <v>7.5298438934802578E-2</v>
      </c>
      <c r="R14" s="34">
        <f t="shared" si="5"/>
        <v>0.10743801652892562</v>
      </c>
      <c r="S14" s="71">
        <f t="shared" si="6"/>
        <v>1</v>
      </c>
    </row>
    <row r="15" spans="1:19" ht="12.75" customHeight="1">
      <c r="A15" s="77" t="s">
        <v>21</v>
      </c>
      <c r="B15" s="89">
        <v>22.251994680851062</v>
      </c>
      <c r="C15" s="37">
        <v>22.41</v>
      </c>
      <c r="D15" s="99">
        <v>4</v>
      </c>
      <c r="E15" s="99">
        <v>146</v>
      </c>
      <c r="F15" s="99">
        <v>349</v>
      </c>
      <c r="G15" s="99">
        <v>748</v>
      </c>
      <c r="H15" s="99">
        <v>146</v>
      </c>
      <c r="I15" s="99">
        <v>48</v>
      </c>
      <c r="J15" s="90">
        <v>25</v>
      </c>
      <c r="K15" s="85">
        <f t="shared" si="7"/>
        <v>1466</v>
      </c>
      <c r="L15" s="34">
        <f t="shared" si="8"/>
        <v>2.7285129604365621E-3</v>
      </c>
      <c r="M15" s="34">
        <f t="shared" si="0"/>
        <v>9.9590723055934513E-2</v>
      </c>
      <c r="N15" s="34">
        <f t="shared" si="1"/>
        <v>0.23806275579809005</v>
      </c>
      <c r="O15" s="34">
        <f t="shared" si="2"/>
        <v>0.51023192360163716</v>
      </c>
      <c r="P15" s="34">
        <f t="shared" si="3"/>
        <v>9.9590723055934513E-2</v>
      </c>
      <c r="Q15" s="34">
        <f t="shared" si="4"/>
        <v>3.2742155525238743E-2</v>
      </c>
      <c r="R15" s="34">
        <f t="shared" si="5"/>
        <v>1.7053206002728513E-2</v>
      </c>
      <c r="S15" s="71">
        <f t="shared" si="6"/>
        <v>1</v>
      </c>
    </row>
    <row r="16" spans="1:19" ht="12.75" customHeight="1">
      <c r="A16" s="77" t="s">
        <v>22</v>
      </c>
      <c r="B16" s="89">
        <v>22.808787128712872</v>
      </c>
      <c r="C16" s="37">
        <v>23.02</v>
      </c>
      <c r="D16" s="99">
        <v>16</v>
      </c>
      <c r="E16" s="99">
        <v>212</v>
      </c>
      <c r="F16" s="99">
        <v>457</v>
      </c>
      <c r="G16" s="99">
        <v>791</v>
      </c>
      <c r="H16" s="99">
        <v>164</v>
      </c>
      <c r="I16" s="99">
        <v>6</v>
      </c>
      <c r="J16" s="90">
        <v>177</v>
      </c>
      <c r="K16" s="85">
        <f t="shared" si="7"/>
        <v>1823</v>
      </c>
      <c r="L16" s="34">
        <f t="shared" si="8"/>
        <v>8.7767416346681299E-3</v>
      </c>
      <c r="M16" s="34">
        <f t="shared" si="0"/>
        <v>0.11629182665935271</v>
      </c>
      <c r="N16" s="34">
        <f t="shared" si="1"/>
        <v>0.25068568294020843</v>
      </c>
      <c r="O16" s="34">
        <f t="shared" si="2"/>
        <v>0.43390016456390568</v>
      </c>
      <c r="P16" s="34">
        <f t="shared" si="3"/>
        <v>8.9961601755348328E-2</v>
      </c>
      <c r="Q16" s="34">
        <f t="shared" si="4"/>
        <v>3.2912781130005485E-3</v>
      </c>
      <c r="R16" s="34">
        <f t="shared" si="5"/>
        <v>9.7092704333516189E-2</v>
      </c>
      <c r="S16" s="71">
        <f t="shared" si="6"/>
        <v>1</v>
      </c>
    </row>
    <row r="17" spans="1:19" ht="12.75" customHeight="1">
      <c r="A17" s="77" t="s">
        <v>23</v>
      </c>
      <c r="B17" s="89">
        <v>27.20599538816295</v>
      </c>
      <c r="C17" s="37">
        <v>27.2</v>
      </c>
      <c r="D17" s="99">
        <v>95</v>
      </c>
      <c r="E17" s="99">
        <v>519</v>
      </c>
      <c r="F17" s="99">
        <v>537</v>
      </c>
      <c r="G17" s="99">
        <v>202</v>
      </c>
      <c r="H17" s="99">
        <v>7</v>
      </c>
      <c r="I17" s="99">
        <v>0</v>
      </c>
      <c r="J17" s="90">
        <v>57</v>
      </c>
      <c r="K17" s="85">
        <f t="shared" si="7"/>
        <v>1417</v>
      </c>
      <c r="L17" s="34">
        <f t="shared" si="8"/>
        <v>6.7043048694424845E-2</v>
      </c>
      <c r="M17" s="34">
        <f t="shared" si="0"/>
        <v>0.36626676076217363</v>
      </c>
      <c r="N17" s="34">
        <f t="shared" si="1"/>
        <v>0.37896965419901202</v>
      </c>
      <c r="O17" s="34">
        <f t="shared" si="2"/>
        <v>0.14255469301340862</v>
      </c>
      <c r="P17" s="34">
        <f t="shared" si="3"/>
        <v>4.9400141143260412E-3</v>
      </c>
      <c r="Q17" s="34">
        <f t="shared" si="4"/>
        <v>0</v>
      </c>
      <c r="R17" s="34">
        <f t="shared" si="5"/>
        <v>4.0225829216654907E-2</v>
      </c>
      <c r="S17" s="71">
        <f t="shared" si="6"/>
        <v>1</v>
      </c>
    </row>
    <row r="18" spans="1:19" ht="12.75" customHeight="1">
      <c r="A18" s="77" t="s">
        <v>57</v>
      </c>
      <c r="B18" s="89">
        <v>22.01143674052895</v>
      </c>
      <c r="C18" s="37">
        <v>21.96</v>
      </c>
      <c r="D18" s="99">
        <v>4</v>
      </c>
      <c r="E18" s="99">
        <v>117</v>
      </c>
      <c r="F18" s="99">
        <v>314</v>
      </c>
      <c r="G18" s="99">
        <v>747</v>
      </c>
      <c r="H18" s="99">
        <v>156</v>
      </c>
      <c r="I18" s="99">
        <v>63</v>
      </c>
      <c r="J18" s="90">
        <v>160</v>
      </c>
      <c r="K18" s="85">
        <f t="shared" si="7"/>
        <v>1561</v>
      </c>
      <c r="L18" s="34">
        <f t="shared" si="8"/>
        <v>2.5624599615631004E-3</v>
      </c>
      <c r="M18" s="34">
        <f t="shared" si="0"/>
        <v>7.4951953875720692E-2</v>
      </c>
      <c r="N18" s="34">
        <f t="shared" si="1"/>
        <v>0.20115310698270339</v>
      </c>
      <c r="O18" s="34">
        <f t="shared" si="2"/>
        <v>0.47853939782190902</v>
      </c>
      <c r="P18" s="34">
        <f t="shared" si="3"/>
        <v>9.9935938500960927E-2</v>
      </c>
      <c r="Q18" s="34">
        <f t="shared" si="4"/>
        <v>4.0358744394618833E-2</v>
      </c>
      <c r="R18" s="34">
        <f t="shared" si="5"/>
        <v>0.10249839846252402</v>
      </c>
      <c r="S18" s="71">
        <f t="shared" si="6"/>
        <v>1</v>
      </c>
    </row>
    <row r="19" spans="1:19" ht="12.75" customHeight="1">
      <c r="A19" s="77" t="s">
        <v>24</v>
      </c>
      <c r="B19" s="89">
        <v>25.561505336079385</v>
      </c>
      <c r="C19" s="37">
        <v>25.75</v>
      </c>
      <c r="D19" s="99">
        <v>231</v>
      </c>
      <c r="E19" s="99">
        <v>1731</v>
      </c>
      <c r="F19" s="99">
        <v>2415</v>
      </c>
      <c r="G19" s="99">
        <v>1712</v>
      </c>
      <c r="H19" s="99">
        <v>80</v>
      </c>
      <c r="I19" s="99">
        <v>13</v>
      </c>
      <c r="J19" s="90">
        <v>644</v>
      </c>
      <c r="K19" s="85">
        <f t="shared" si="7"/>
        <v>6826</v>
      </c>
      <c r="L19" s="34">
        <f t="shared" si="8"/>
        <v>3.384119542924114E-2</v>
      </c>
      <c r="M19" s="34">
        <f t="shared" si="0"/>
        <v>0.25358921769704074</v>
      </c>
      <c r="N19" s="34">
        <f t="shared" si="1"/>
        <v>0.35379431585115734</v>
      </c>
      <c r="O19" s="34">
        <f t="shared" si="2"/>
        <v>0.25080574274831524</v>
      </c>
      <c r="P19" s="34">
        <f t="shared" si="3"/>
        <v>1.1719894520949311E-2</v>
      </c>
      <c r="Q19" s="34">
        <f t="shared" si="4"/>
        <v>1.904482859654263E-3</v>
      </c>
      <c r="R19" s="34">
        <f t="shared" si="5"/>
        <v>9.4345150893641955E-2</v>
      </c>
      <c r="S19" s="71">
        <f t="shared" si="6"/>
        <v>1</v>
      </c>
    </row>
    <row r="20" spans="1:19" ht="12.75" customHeight="1">
      <c r="A20" s="77" t="s">
        <v>25</v>
      </c>
      <c r="B20" s="89">
        <v>24.143769968051117</v>
      </c>
      <c r="C20" s="37">
        <v>24.61</v>
      </c>
      <c r="D20" s="99">
        <v>43</v>
      </c>
      <c r="E20" s="99">
        <v>300</v>
      </c>
      <c r="F20" s="99">
        <v>400</v>
      </c>
      <c r="G20" s="99">
        <v>353</v>
      </c>
      <c r="H20" s="99">
        <v>97</v>
      </c>
      <c r="I20" s="99">
        <v>47</v>
      </c>
      <c r="J20" s="90">
        <v>537</v>
      </c>
      <c r="K20" s="85">
        <f t="shared" si="7"/>
        <v>1777</v>
      </c>
      <c r="L20" s="34">
        <f t="shared" si="8"/>
        <v>2.4198086662915026E-2</v>
      </c>
      <c r="M20" s="34">
        <f t="shared" si="0"/>
        <v>0.16882386043894204</v>
      </c>
      <c r="N20" s="34">
        <f t="shared" si="1"/>
        <v>0.22509848058525606</v>
      </c>
      <c r="O20" s="34">
        <f t="shared" si="2"/>
        <v>0.19864940911648846</v>
      </c>
      <c r="P20" s="34">
        <f t="shared" si="3"/>
        <v>5.4586381541924592E-2</v>
      </c>
      <c r="Q20" s="34">
        <f t="shared" si="4"/>
        <v>2.6449071468767585E-2</v>
      </c>
      <c r="R20" s="34">
        <f t="shared" si="5"/>
        <v>0.30219471018570626</v>
      </c>
      <c r="S20" s="71">
        <f t="shared" si="6"/>
        <v>1</v>
      </c>
    </row>
    <row r="21" spans="1:19" ht="12.75" customHeight="1">
      <c r="A21" s="77" t="s">
        <v>26</v>
      </c>
      <c r="B21" s="89">
        <v>22.748427672955973</v>
      </c>
      <c r="C21" s="37">
        <v>23.67</v>
      </c>
      <c r="D21" s="99">
        <v>7</v>
      </c>
      <c r="E21" s="99">
        <v>65</v>
      </c>
      <c r="F21" s="99">
        <v>160</v>
      </c>
      <c r="G21" s="99">
        <v>184</v>
      </c>
      <c r="H21" s="99">
        <v>33</v>
      </c>
      <c r="I21" s="99">
        <v>4</v>
      </c>
      <c r="J21" s="90">
        <v>174</v>
      </c>
      <c r="K21" s="85">
        <f t="shared" si="7"/>
        <v>627</v>
      </c>
      <c r="L21" s="34">
        <f t="shared" si="8"/>
        <v>1.1164274322169059E-2</v>
      </c>
      <c r="M21" s="34">
        <f t="shared" si="0"/>
        <v>0.10366826156299841</v>
      </c>
      <c r="N21" s="34">
        <f t="shared" si="1"/>
        <v>0.2551834130781499</v>
      </c>
      <c r="O21" s="34">
        <f t="shared" si="2"/>
        <v>0.29346092503987242</v>
      </c>
      <c r="P21" s="34">
        <f t="shared" si="3"/>
        <v>5.2631578947368418E-2</v>
      </c>
      <c r="Q21" s="34">
        <f t="shared" si="4"/>
        <v>6.379585326953748E-3</v>
      </c>
      <c r="R21" s="34">
        <f t="shared" si="5"/>
        <v>0.27751196172248804</v>
      </c>
      <c r="S21" s="71">
        <f t="shared" si="6"/>
        <v>0.99999999999999989</v>
      </c>
    </row>
    <row r="22" spans="1:19" ht="12.75" customHeight="1" thickBot="1">
      <c r="A22" s="78" t="s">
        <v>27</v>
      </c>
      <c r="B22" s="86"/>
      <c r="C22" s="86"/>
      <c r="D22" s="87">
        <f>SUM(D9:D21)</f>
        <v>535</v>
      </c>
      <c r="E22" s="87">
        <f t="shared" ref="E22:I22" si="9">SUM(E9:E21)</f>
        <v>4176</v>
      </c>
      <c r="F22" s="87">
        <f t="shared" si="9"/>
        <v>6186</v>
      </c>
      <c r="G22" s="87">
        <f t="shared" si="9"/>
        <v>6982</v>
      </c>
      <c r="H22" s="87">
        <f t="shared" si="9"/>
        <v>1259</v>
      </c>
      <c r="I22" s="87">
        <f t="shared" si="9"/>
        <v>747</v>
      </c>
      <c r="J22" s="87">
        <f>SUM(J9:J21)</f>
        <v>2484</v>
      </c>
      <c r="K22" s="88">
        <f>SUM(D22:J22)</f>
        <v>22369</v>
      </c>
      <c r="L22" s="35">
        <f>(D22/K22)</f>
        <v>2.3917028029862758E-2</v>
      </c>
      <c r="M22" s="35">
        <f>E22/K22</f>
        <v>0.18668693280879789</v>
      </c>
      <c r="N22" s="35">
        <f>F22/K22</f>
        <v>0.2765434306406187</v>
      </c>
      <c r="O22" s="35">
        <f>G22/K22</f>
        <v>0.31212839197103132</v>
      </c>
      <c r="P22" s="35">
        <f>H22/K22</f>
        <v>5.6283249139434041E-2</v>
      </c>
      <c r="Q22" s="35">
        <f>I22/K22</f>
        <v>3.3394429791228933E-2</v>
      </c>
      <c r="R22" s="35">
        <f>J22/K22</f>
        <v>0.11104653761902633</v>
      </c>
      <c r="S22" s="72">
        <f t="shared" si="6"/>
        <v>1</v>
      </c>
    </row>
    <row r="23" spans="1:19" ht="12.75" customHeight="1" thickTop="1">
      <c r="A23" s="1" t="s">
        <v>53</v>
      </c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1" t="s">
        <v>54</v>
      </c>
      <c r="B24" s="37"/>
      <c r="C24" s="37"/>
    </row>
    <row r="25" spans="1:19" ht="12.75" customHeight="1">
      <c r="A25" s="1"/>
      <c r="B25" s="37"/>
      <c r="C25" s="37"/>
    </row>
    <row r="26" spans="1:19" ht="12.75" customHeight="1">
      <c r="A26" s="1" t="s">
        <v>52</v>
      </c>
      <c r="B26" s="37"/>
      <c r="C26" s="37"/>
      <c r="D26" s="38"/>
      <c r="E26" s="38"/>
      <c r="F26" s="38"/>
      <c r="G26" s="38"/>
      <c r="H26" s="38"/>
      <c r="I26" s="38"/>
      <c r="J26" s="38"/>
      <c r="K26" s="38"/>
    </row>
    <row r="27" spans="1:19" ht="12.75" customHeight="1">
      <c r="A27" s="4" t="s">
        <v>62</v>
      </c>
    </row>
    <row r="28" spans="1:19" ht="12.75" customHeight="1">
      <c r="A28" s="1" t="s">
        <v>64</v>
      </c>
      <c r="B28" s="37"/>
      <c r="C28" s="37"/>
      <c r="D28" s="38"/>
      <c r="E28" s="38"/>
      <c r="F28" s="38"/>
      <c r="G28" s="38"/>
      <c r="H28" s="38"/>
      <c r="I28" s="38"/>
      <c r="J28" s="38"/>
      <c r="K28" s="38"/>
    </row>
    <row r="29" spans="1:19" ht="12.75" customHeight="1" thickBot="1">
      <c r="A29" s="5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5"/>
      <c r="M29" s="5"/>
      <c r="N29" s="5"/>
      <c r="O29" s="5"/>
      <c r="P29" s="5"/>
      <c r="Q29" s="5"/>
      <c r="R29" s="5"/>
      <c r="S29" s="5"/>
    </row>
    <row r="30" spans="1:19" ht="12.75" customHeight="1" thickTop="1">
      <c r="A30" s="7"/>
      <c r="B30" s="8">
        <v>2009</v>
      </c>
      <c r="C30" s="41" t="s">
        <v>1</v>
      </c>
      <c r="D30" s="10" t="s">
        <v>59</v>
      </c>
      <c r="E30" s="10"/>
      <c r="F30" s="10"/>
      <c r="G30" s="10"/>
      <c r="H30" s="10"/>
      <c r="I30" s="42"/>
      <c r="J30" s="43"/>
      <c r="K30" s="44"/>
      <c r="L30" s="14" t="s">
        <v>60</v>
      </c>
      <c r="M30" s="11"/>
      <c r="N30" s="10"/>
      <c r="O30" s="10"/>
      <c r="P30" s="10"/>
      <c r="Q30" s="10"/>
      <c r="R30" s="43"/>
      <c r="S30" s="45"/>
    </row>
    <row r="31" spans="1:19" ht="12.75" customHeight="1">
      <c r="A31" s="18"/>
      <c r="B31" s="19" t="s">
        <v>2</v>
      </c>
      <c r="C31" s="46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1" t="s">
        <v>8</v>
      </c>
      <c r="J31" s="96" t="s">
        <v>56</v>
      </c>
      <c r="K31" s="47"/>
      <c r="L31" s="24" t="s">
        <v>3</v>
      </c>
      <c r="M31" s="24" t="s">
        <v>4</v>
      </c>
      <c r="N31" s="24" t="s">
        <v>5</v>
      </c>
      <c r="O31" s="24" t="s">
        <v>6</v>
      </c>
      <c r="P31" s="24" t="s">
        <v>7</v>
      </c>
      <c r="Q31" s="24" t="s">
        <v>8</v>
      </c>
      <c r="R31" s="94" t="s">
        <v>56</v>
      </c>
      <c r="S31" s="48"/>
    </row>
    <row r="32" spans="1:19" ht="12.75" customHeight="1">
      <c r="A32" s="5"/>
      <c r="B32" s="49" t="s">
        <v>9</v>
      </c>
      <c r="C32" s="50" t="s">
        <v>9</v>
      </c>
      <c r="D32" s="51" t="s">
        <v>10</v>
      </c>
      <c r="E32" s="51" t="s">
        <v>11</v>
      </c>
      <c r="F32" s="51" t="s">
        <v>12</v>
      </c>
      <c r="G32" s="51" t="s">
        <v>13</v>
      </c>
      <c r="H32" s="51" t="s">
        <v>14</v>
      </c>
      <c r="I32" s="51" t="s">
        <v>15</v>
      </c>
      <c r="J32" s="97"/>
      <c r="K32" s="52" t="s">
        <v>16</v>
      </c>
      <c r="L32" s="27" t="s">
        <v>10</v>
      </c>
      <c r="M32" s="28" t="s">
        <v>11</v>
      </c>
      <c r="N32" s="28" t="s">
        <v>12</v>
      </c>
      <c r="O32" s="28" t="s">
        <v>13</v>
      </c>
      <c r="P32" s="28" t="s">
        <v>14</v>
      </c>
      <c r="Q32" s="28" t="s">
        <v>15</v>
      </c>
      <c r="R32" s="98"/>
      <c r="S32" s="73" t="s">
        <v>16</v>
      </c>
    </row>
    <row r="33" spans="1:19" ht="12.75" customHeight="1">
      <c r="A33" s="76"/>
      <c r="B33" s="53"/>
      <c r="C33" s="53"/>
      <c r="D33" s="32"/>
      <c r="E33" s="32"/>
      <c r="F33" s="32"/>
      <c r="G33" s="32"/>
      <c r="H33" s="32"/>
      <c r="I33" s="32"/>
      <c r="J33" s="32"/>
      <c r="K33" s="54"/>
      <c r="L33" s="33"/>
      <c r="M33" s="33"/>
      <c r="N33" s="33"/>
      <c r="O33" s="33"/>
      <c r="P33" s="33"/>
      <c r="Q33" s="33"/>
      <c r="R33" s="55"/>
      <c r="S33" s="70"/>
    </row>
    <row r="34" spans="1:19" ht="12.75" customHeight="1">
      <c r="A34" s="77" t="s">
        <v>29</v>
      </c>
      <c r="B34" s="37">
        <v>23</v>
      </c>
      <c r="C34" s="37">
        <v>23</v>
      </c>
      <c r="D34" s="57">
        <v>0</v>
      </c>
      <c r="E34" s="57">
        <v>23</v>
      </c>
      <c r="F34" s="57">
        <v>36</v>
      </c>
      <c r="G34" s="57">
        <v>82</v>
      </c>
      <c r="H34" s="57">
        <v>14</v>
      </c>
      <c r="I34" s="57">
        <v>4</v>
      </c>
      <c r="J34" s="57">
        <v>8</v>
      </c>
      <c r="K34" s="54">
        <f>SUM(D34:J34)</f>
        <v>167</v>
      </c>
      <c r="L34" s="34">
        <f t="shared" ref="L34" si="10">SUM(D34/K34)</f>
        <v>0</v>
      </c>
      <c r="M34" s="34">
        <f t="shared" ref="M34" si="11">SUM(E34/K34)</f>
        <v>0.1377245508982036</v>
      </c>
      <c r="N34" s="34">
        <f t="shared" ref="N34" si="12">SUM(F34/K34)</f>
        <v>0.21556886227544911</v>
      </c>
      <c r="O34" s="34">
        <f t="shared" ref="O34" si="13">SUM(G34/K34)</f>
        <v>0.49101796407185627</v>
      </c>
      <c r="P34" s="34">
        <f t="shared" ref="P34" si="14">SUM(H34/K34)</f>
        <v>8.3832335329341312E-2</v>
      </c>
      <c r="Q34" s="34">
        <f t="shared" ref="Q34" si="15">SUM(I34/K34)</f>
        <v>2.3952095808383235E-2</v>
      </c>
      <c r="R34" s="34">
        <f t="shared" ref="R34" si="16">SUM(J34/K34)</f>
        <v>4.790419161676647E-2</v>
      </c>
      <c r="S34" s="71">
        <f>SUM(L34:R34)</f>
        <v>1</v>
      </c>
    </row>
    <row r="35" spans="1:19" ht="12.75" customHeight="1">
      <c r="A35" s="77" t="s">
        <v>58</v>
      </c>
      <c r="B35" s="37">
        <v>22</v>
      </c>
      <c r="C35" s="2">
        <v>22.4</v>
      </c>
      <c r="D35" s="58">
        <v>1</v>
      </c>
      <c r="E35" s="58">
        <v>19</v>
      </c>
      <c r="F35" s="58">
        <v>80</v>
      </c>
      <c r="G35" s="58">
        <v>168</v>
      </c>
      <c r="H35" s="58">
        <v>31</v>
      </c>
      <c r="I35" s="58">
        <v>1</v>
      </c>
      <c r="J35" s="58">
        <v>14</v>
      </c>
      <c r="K35" s="54">
        <f t="shared" ref="K35:K56" si="17">SUM(D35:J35)</f>
        <v>314</v>
      </c>
      <c r="L35" s="34">
        <f t="shared" ref="L35:L57" si="18">SUM(D35/K35)</f>
        <v>3.1847133757961785E-3</v>
      </c>
      <c r="M35" s="34">
        <f t="shared" ref="M35:M57" si="19">SUM(E35/K35)</f>
        <v>6.0509554140127389E-2</v>
      </c>
      <c r="N35" s="34">
        <f t="shared" ref="N35:N57" si="20">SUM(F35/K35)</f>
        <v>0.25477707006369427</v>
      </c>
      <c r="O35" s="34">
        <f t="shared" ref="O35:O57" si="21">SUM(G35/K35)</f>
        <v>0.53503184713375795</v>
      </c>
      <c r="P35" s="34">
        <f t="shared" ref="P35:P57" si="22">SUM(H35/K35)</f>
        <v>9.8726114649681534E-2</v>
      </c>
      <c r="Q35" s="34">
        <f t="shared" ref="Q35:Q57" si="23">SUM(I35/K35)</f>
        <v>3.1847133757961785E-3</v>
      </c>
      <c r="R35" s="34">
        <f t="shared" ref="R35:R57" si="24">SUM(J35/K35)</f>
        <v>4.4585987261146494E-2</v>
      </c>
      <c r="S35" s="71">
        <f t="shared" ref="S35:S57" si="25">SUM(L35:R35)</f>
        <v>1</v>
      </c>
    </row>
    <row r="36" spans="1:19" ht="12.75" customHeight="1">
      <c r="A36" s="77" t="s">
        <v>30</v>
      </c>
      <c r="B36" s="37">
        <v>22</v>
      </c>
      <c r="C36" s="37">
        <v>22</v>
      </c>
      <c r="D36" s="57">
        <v>1</v>
      </c>
      <c r="E36" s="57">
        <v>19</v>
      </c>
      <c r="F36" s="57">
        <v>73</v>
      </c>
      <c r="G36" s="57">
        <v>137</v>
      </c>
      <c r="H36" s="57">
        <v>27</v>
      </c>
      <c r="I36" s="57">
        <v>8</v>
      </c>
      <c r="J36" s="57">
        <v>6</v>
      </c>
      <c r="K36" s="54">
        <f t="shared" si="17"/>
        <v>271</v>
      </c>
      <c r="L36" s="34">
        <f t="shared" si="18"/>
        <v>3.6900369003690036E-3</v>
      </c>
      <c r="M36" s="34">
        <f t="shared" si="19"/>
        <v>7.0110701107011064E-2</v>
      </c>
      <c r="N36" s="34">
        <f t="shared" si="20"/>
        <v>0.26937269372693728</v>
      </c>
      <c r="O36" s="34">
        <f t="shared" si="21"/>
        <v>0.50553505535055354</v>
      </c>
      <c r="P36" s="34">
        <f t="shared" si="22"/>
        <v>9.9630996309963096E-2</v>
      </c>
      <c r="Q36" s="34">
        <f t="shared" si="23"/>
        <v>2.9520295202952029E-2</v>
      </c>
      <c r="R36" s="34">
        <f t="shared" si="24"/>
        <v>2.2140221402214021E-2</v>
      </c>
      <c r="S36" s="71">
        <f t="shared" si="25"/>
        <v>1</v>
      </c>
    </row>
    <row r="37" spans="1:19" ht="12.75" customHeight="1">
      <c r="A37" s="77" t="s">
        <v>31</v>
      </c>
      <c r="B37" s="37">
        <v>22.8</v>
      </c>
      <c r="C37" s="2">
        <v>22.6</v>
      </c>
      <c r="D37" s="57">
        <v>1</v>
      </c>
      <c r="E37" s="57">
        <v>12</v>
      </c>
      <c r="F37" s="57">
        <v>49</v>
      </c>
      <c r="G37" s="57">
        <v>54</v>
      </c>
      <c r="H37" s="57">
        <v>12</v>
      </c>
      <c r="I37" s="57">
        <v>7</v>
      </c>
      <c r="J37" s="57">
        <v>841</v>
      </c>
      <c r="K37" s="54">
        <f t="shared" si="17"/>
        <v>976</v>
      </c>
      <c r="L37" s="34">
        <f t="shared" si="18"/>
        <v>1.0245901639344263E-3</v>
      </c>
      <c r="M37" s="34">
        <f t="shared" si="19"/>
        <v>1.2295081967213115E-2</v>
      </c>
      <c r="N37" s="34">
        <f t="shared" si="20"/>
        <v>5.0204918032786885E-2</v>
      </c>
      <c r="O37" s="34">
        <f t="shared" si="21"/>
        <v>5.5327868852459015E-2</v>
      </c>
      <c r="P37" s="34">
        <f t="shared" si="22"/>
        <v>1.2295081967213115E-2</v>
      </c>
      <c r="Q37" s="34">
        <f t="shared" si="23"/>
        <v>7.1721311475409838E-3</v>
      </c>
      <c r="R37" s="34">
        <f t="shared" si="24"/>
        <v>0.86168032786885251</v>
      </c>
      <c r="S37" s="71">
        <f t="shared" si="25"/>
        <v>1</v>
      </c>
    </row>
    <row r="38" spans="1:19" ht="12.75" customHeight="1">
      <c r="A38" s="77" t="s">
        <v>32</v>
      </c>
      <c r="B38" s="37">
        <v>22</v>
      </c>
      <c r="C38" s="2">
        <v>21.6</v>
      </c>
      <c r="D38" s="57">
        <v>1</v>
      </c>
      <c r="E38" s="57">
        <v>12</v>
      </c>
      <c r="F38" s="57">
        <v>34</v>
      </c>
      <c r="G38" s="57">
        <v>111</v>
      </c>
      <c r="H38" s="57">
        <v>39</v>
      </c>
      <c r="I38" s="57">
        <v>0</v>
      </c>
      <c r="J38" s="57">
        <v>15</v>
      </c>
      <c r="K38" s="54">
        <f t="shared" si="17"/>
        <v>212</v>
      </c>
      <c r="L38" s="34">
        <f t="shared" si="18"/>
        <v>4.7169811320754715E-3</v>
      </c>
      <c r="M38" s="34">
        <f t="shared" si="19"/>
        <v>5.6603773584905662E-2</v>
      </c>
      <c r="N38" s="34">
        <f t="shared" si="20"/>
        <v>0.16037735849056603</v>
      </c>
      <c r="O38" s="34">
        <f t="shared" si="21"/>
        <v>0.52358490566037741</v>
      </c>
      <c r="P38" s="34">
        <f t="shared" si="22"/>
        <v>0.18396226415094338</v>
      </c>
      <c r="Q38" s="34">
        <f t="shared" si="23"/>
        <v>0</v>
      </c>
      <c r="R38" s="34">
        <f t="shared" si="24"/>
        <v>7.0754716981132074E-2</v>
      </c>
      <c r="S38" s="71">
        <f t="shared" si="25"/>
        <v>1</v>
      </c>
    </row>
    <row r="39" spans="1:19" ht="12.75" customHeight="1">
      <c r="A39" s="77" t="s">
        <v>33</v>
      </c>
      <c r="B39" s="37">
        <v>28</v>
      </c>
      <c r="C39" s="2">
        <v>25.5</v>
      </c>
      <c r="D39" s="57">
        <v>6</v>
      </c>
      <c r="E39" s="57">
        <v>102</v>
      </c>
      <c r="F39" s="57">
        <v>143</v>
      </c>
      <c r="G39" s="57">
        <v>106</v>
      </c>
      <c r="H39" s="57">
        <v>6</v>
      </c>
      <c r="I39" s="57">
        <v>2</v>
      </c>
      <c r="J39" s="57">
        <v>286</v>
      </c>
      <c r="K39" s="54">
        <f t="shared" si="17"/>
        <v>651</v>
      </c>
      <c r="L39" s="34">
        <f t="shared" si="18"/>
        <v>9.2165898617511521E-3</v>
      </c>
      <c r="M39" s="34">
        <f t="shared" si="19"/>
        <v>0.15668202764976957</v>
      </c>
      <c r="N39" s="34">
        <f t="shared" si="20"/>
        <v>0.2196620583717358</v>
      </c>
      <c r="O39" s="34">
        <f t="shared" si="21"/>
        <v>0.16282642089093702</v>
      </c>
      <c r="P39" s="34">
        <f t="shared" si="22"/>
        <v>9.2165898617511521E-3</v>
      </c>
      <c r="Q39" s="34">
        <f t="shared" si="23"/>
        <v>3.0721966205837174E-3</v>
      </c>
      <c r="R39" s="34">
        <f t="shared" si="24"/>
        <v>0.4393241167434716</v>
      </c>
      <c r="S39" s="71">
        <f t="shared" si="25"/>
        <v>0.99999999999999989</v>
      </c>
    </row>
    <row r="40" spans="1:19" ht="12.75" customHeight="1">
      <c r="A40" s="77" t="s">
        <v>34</v>
      </c>
      <c r="B40" s="37">
        <v>22.79</v>
      </c>
      <c r="C40" s="2">
        <v>22.3</v>
      </c>
      <c r="D40" s="59">
        <v>3</v>
      </c>
      <c r="E40" s="59">
        <v>35</v>
      </c>
      <c r="F40" s="59">
        <v>94</v>
      </c>
      <c r="G40" s="59">
        <v>123</v>
      </c>
      <c r="H40" s="59">
        <v>43</v>
      </c>
      <c r="I40" s="59">
        <v>24</v>
      </c>
      <c r="J40" s="59">
        <v>78</v>
      </c>
      <c r="K40" s="54">
        <f t="shared" si="17"/>
        <v>400</v>
      </c>
      <c r="L40" s="34">
        <f t="shared" si="18"/>
        <v>7.4999999999999997E-3</v>
      </c>
      <c r="M40" s="34">
        <f t="shared" si="19"/>
        <v>8.7499999999999994E-2</v>
      </c>
      <c r="N40" s="34">
        <f t="shared" si="20"/>
        <v>0.23499999999999999</v>
      </c>
      <c r="O40" s="34">
        <f t="shared" si="21"/>
        <v>0.3075</v>
      </c>
      <c r="P40" s="34">
        <f t="shared" si="22"/>
        <v>0.1075</v>
      </c>
      <c r="Q40" s="34">
        <f t="shared" si="23"/>
        <v>0.06</v>
      </c>
      <c r="R40" s="34">
        <f t="shared" si="24"/>
        <v>0.19500000000000001</v>
      </c>
      <c r="S40" s="71">
        <f t="shared" si="25"/>
        <v>1</v>
      </c>
    </row>
    <row r="41" spans="1:19" ht="12.75" customHeight="1">
      <c r="A41" s="77" t="s">
        <v>35</v>
      </c>
      <c r="B41" s="37">
        <v>23</v>
      </c>
      <c r="C41" s="37">
        <v>22</v>
      </c>
      <c r="D41" s="57">
        <v>0</v>
      </c>
      <c r="E41" s="57">
        <v>16</v>
      </c>
      <c r="F41" s="57">
        <v>27</v>
      </c>
      <c r="G41" s="57">
        <v>61</v>
      </c>
      <c r="H41" s="57">
        <v>19</v>
      </c>
      <c r="I41" s="57">
        <v>8</v>
      </c>
      <c r="J41" s="57">
        <v>20</v>
      </c>
      <c r="K41" s="54">
        <f t="shared" si="17"/>
        <v>151</v>
      </c>
      <c r="L41" s="34">
        <f t="shared" si="18"/>
        <v>0</v>
      </c>
      <c r="M41" s="34">
        <f t="shared" si="19"/>
        <v>0.10596026490066225</v>
      </c>
      <c r="N41" s="34">
        <f t="shared" si="20"/>
        <v>0.17880794701986755</v>
      </c>
      <c r="O41" s="34">
        <f t="shared" si="21"/>
        <v>0.40397350993377484</v>
      </c>
      <c r="P41" s="34">
        <f t="shared" si="22"/>
        <v>0.12582781456953643</v>
      </c>
      <c r="Q41" s="34">
        <f t="shared" si="23"/>
        <v>5.2980132450331126E-2</v>
      </c>
      <c r="R41" s="34">
        <f t="shared" si="24"/>
        <v>0.13245033112582782</v>
      </c>
      <c r="S41" s="71">
        <f t="shared" si="25"/>
        <v>1</v>
      </c>
    </row>
    <row r="42" spans="1:19" ht="12.75" customHeight="1">
      <c r="A42" s="77" t="s">
        <v>36</v>
      </c>
      <c r="B42" s="37">
        <v>22.32</v>
      </c>
      <c r="C42" s="37">
        <v>21</v>
      </c>
      <c r="D42" s="57">
        <v>0</v>
      </c>
      <c r="E42" s="57">
        <v>10</v>
      </c>
      <c r="F42" s="57">
        <v>32</v>
      </c>
      <c r="G42" s="57">
        <v>67</v>
      </c>
      <c r="H42" s="57">
        <v>21</v>
      </c>
      <c r="I42" s="57">
        <v>5</v>
      </c>
      <c r="J42" s="57">
        <v>35</v>
      </c>
      <c r="K42" s="54">
        <f t="shared" si="17"/>
        <v>170</v>
      </c>
      <c r="L42" s="34">
        <f t="shared" si="18"/>
        <v>0</v>
      </c>
      <c r="M42" s="34">
        <f t="shared" si="19"/>
        <v>5.8823529411764705E-2</v>
      </c>
      <c r="N42" s="34">
        <f t="shared" si="20"/>
        <v>0.18823529411764706</v>
      </c>
      <c r="O42" s="34">
        <f t="shared" si="21"/>
        <v>0.39411764705882352</v>
      </c>
      <c r="P42" s="34">
        <f t="shared" si="22"/>
        <v>0.12352941176470589</v>
      </c>
      <c r="Q42" s="34">
        <f t="shared" si="23"/>
        <v>2.9411764705882353E-2</v>
      </c>
      <c r="R42" s="34">
        <f t="shared" si="24"/>
        <v>0.20588235294117646</v>
      </c>
      <c r="S42" s="71">
        <f t="shared" si="25"/>
        <v>1</v>
      </c>
    </row>
    <row r="43" spans="1:19" ht="12.75" customHeight="1">
      <c r="A43" s="77" t="s">
        <v>37</v>
      </c>
      <c r="B43" s="37">
        <v>22.28</v>
      </c>
      <c r="C43" s="37">
        <v>23</v>
      </c>
      <c r="D43" s="57">
        <v>3</v>
      </c>
      <c r="E43" s="57">
        <v>84</v>
      </c>
      <c r="F43" s="57">
        <v>170</v>
      </c>
      <c r="G43" s="57">
        <v>488</v>
      </c>
      <c r="H43" s="57">
        <v>52</v>
      </c>
      <c r="I43" s="57">
        <v>3</v>
      </c>
      <c r="J43" s="57">
        <v>246</v>
      </c>
      <c r="K43" s="54">
        <f t="shared" si="17"/>
        <v>1046</v>
      </c>
      <c r="L43" s="34">
        <f t="shared" si="18"/>
        <v>2.8680688336520078E-3</v>
      </c>
      <c r="M43" s="34">
        <f t="shared" si="19"/>
        <v>8.0305927342256209E-2</v>
      </c>
      <c r="N43" s="34">
        <f t="shared" si="20"/>
        <v>0.16252390057361377</v>
      </c>
      <c r="O43" s="34">
        <f t="shared" si="21"/>
        <v>0.4665391969407266</v>
      </c>
      <c r="P43" s="34">
        <f t="shared" si="22"/>
        <v>4.9713193116634802E-2</v>
      </c>
      <c r="Q43" s="34">
        <f t="shared" si="23"/>
        <v>2.8680688336520078E-3</v>
      </c>
      <c r="R43" s="34">
        <f t="shared" si="24"/>
        <v>0.23518164435946462</v>
      </c>
      <c r="S43" s="71">
        <f t="shared" si="25"/>
        <v>1</v>
      </c>
    </row>
    <row r="44" spans="1:19" ht="12.75" customHeight="1">
      <c r="A44" s="77" t="s">
        <v>38</v>
      </c>
      <c r="B44" s="37">
        <v>24</v>
      </c>
      <c r="C44" s="37">
        <v>25</v>
      </c>
      <c r="D44" s="57">
        <v>1</v>
      </c>
      <c r="E44" s="57">
        <v>79</v>
      </c>
      <c r="F44" s="57">
        <v>150</v>
      </c>
      <c r="G44" s="57">
        <v>90</v>
      </c>
      <c r="H44" s="57">
        <v>6</v>
      </c>
      <c r="I44" s="57">
        <v>1</v>
      </c>
      <c r="J44" s="57">
        <v>45</v>
      </c>
      <c r="K44" s="54">
        <f t="shared" si="17"/>
        <v>372</v>
      </c>
      <c r="L44" s="34">
        <f t="shared" si="18"/>
        <v>2.6881720430107529E-3</v>
      </c>
      <c r="M44" s="34">
        <f t="shared" si="19"/>
        <v>0.21236559139784947</v>
      </c>
      <c r="N44" s="34">
        <f t="shared" si="20"/>
        <v>0.40322580645161288</v>
      </c>
      <c r="O44" s="34">
        <f t="shared" si="21"/>
        <v>0.24193548387096775</v>
      </c>
      <c r="P44" s="34">
        <f t="shared" si="22"/>
        <v>1.6129032258064516E-2</v>
      </c>
      <c r="Q44" s="34">
        <f t="shared" si="23"/>
        <v>2.6881720430107529E-3</v>
      </c>
      <c r="R44" s="34">
        <f t="shared" si="24"/>
        <v>0.12096774193548387</v>
      </c>
      <c r="S44" s="71">
        <f t="shared" si="25"/>
        <v>1</v>
      </c>
    </row>
    <row r="45" spans="1:19" ht="12.75" customHeight="1">
      <c r="A45" s="77" t="s">
        <v>39</v>
      </c>
      <c r="B45" s="37">
        <v>21.71</v>
      </c>
      <c r="C45" s="37">
        <v>21</v>
      </c>
      <c r="D45" s="57">
        <v>1</v>
      </c>
      <c r="E45" s="57">
        <v>16</v>
      </c>
      <c r="F45" s="57">
        <v>23</v>
      </c>
      <c r="G45" s="57">
        <v>89</v>
      </c>
      <c r="H45" s="57">
        <v>38</v>
      </c>
      <c r="I45" s="57">
        <v>15</v>
      </c>
      <c r="J45" s="57">
        <v>32</v>
      </c>
      <c r="K45" s="54">
        <f t="shared" si="17"/>
        <v>214</v>
      </c>
      <c r="L45" s="34">
        <f t="shared" si="18"/>
        <v>4.6728971962616819E-3</v>
      </c>
      <c r="M45" s="34">
        <f t="shared" si="19"/>
        <v>7.476635514018691E-2</v>
      </c>
      <c r="N45" s="34">
        <f t="shared" si="20"/>
        <v>0.10747663551401869</v>
      </c>
      <c r="O45" s="34">
        <f t="shared" si="21"/>
        <v>0.41588785046728971</v>
      </c>
      <c r="P45" s="34">
        <f t="shared" si="22"/>
        <v>0.17757009345794392</v>
      </c>
      <c r="Q45" s="34">
        <f t="shared" si="23"/>
        <v>7.0093457943925228E-2</v>
      </c>
      <c r="R45" s="34">
        <f t="shared" si="24"/>
        <v>0.14953271028037382</v>
      </c>
      <c r="S45" s="71">
        <f t="shared" si="25"/>
        <v>1</v>
      </c>
    </row>
    <row r="46" spans="1:19" s="62" customFormat="1" ht="12.75" customHeight="1">
      <c r="A46" s="77" t="s">
        <v>40</v>
      </c>
      <c r="B46" s="81">
        <v>19.420000000000002</v>
      </c>
      <c r="C46" s="4">
        <v>19.3</v>
      </c>
      <c r="D46" s="60">
        <v>0</v>
      </c>
      <c r="E46" s="60">
        <v>5</v>
      </c>
      <c r="F46" s="60">
        <v>26</v>
      </c>
      <c r="G46" s="60">
        <v>155</v>
      </c>
      <c r="H46" s="60">
        <v>85</v>
      </c>
      <c r="I46" s="60">
        <v>73</v>
      </c>
      <c r="J46" s="60">
        <v>78</v>
      </c>
      <c r="K46" s="54">
        <f t="shared" si="17"/>
        <v>422</v>
      </c>
      <c r="L46" s="61">
        <f t="shared" si="18"/>
        <v>0</v>
      </c>
      <c r="M46" s="61">
        <f t="shared" si="19"/>
        <v>1.1848341232227487E-2</v>
      </c>
      <c r="N46" s="61">
        <f t="shared" si="20"/>
        <v>6.1611374407582936E-2</v>
      </c>
      <c r="O46" s="61">
        <f t="shared" si="21"/>
        <v>0.36729857819905215</v>
      </c>
      <c r="P46" s="61">
        <f t="shared" si="22"/>
        <v>0.2014218009478673</v>
      </c>
      <c r="Q46" s="61">
        <f t="shared" si="23"/>
        <v>0.17298578199052134</v>
      </c>
      <c r="R46" s="61">
        <f t="shared" si="24"/>
        <v>0.18483412322274881</v>
      </c>
      <c r="S46" s="74">
        <f t="shared" si="25"/>
        <v>1</v>
      </c>
    </row>
    <row r="47" spans="1:19" ht="12.75" customHeight="1">
      <c r="A47" s="77" t="s">
        <v>41</v>
      </c>
      <c r="B47" s="37">
        <v>22.7</v>
      </c>
      <c r="C47" s="2">
        <v>21.5</v>
      </c>
      <c r="D47" s="63">
        <v>0</v>
      </c>
      <c r="E47" s="63">
        <v>14</v>
      </c>
      <c r="F47" s="63">
        <v>17</v>
      </c>
      <c r="G47" s="63">
        <v>44</v>
      </c>
      <c r="H47" s="63">
        <v>17</v>
      </c>
      <c r="I47" s="63">
        <v>12</v>
      </c>
      <c r="J47" s="63">
        <v>51</v>
      </c>
      <c r="K47" s="54">
        <f t="shared" si="17"/>
        <v>155</v>
      </c>
      <c r="L47" s="34">
        <f t="shared" si="18"/>
        <v>0</v>
      </c>
      <c r="M47" s="34">
        <f t="shared" si="19"/>
        <v>9.0322580645161285E-2</v>
      </c>
      <c r="N47" s="34">
        <f t="shared" si="20"/>
        <v>0.10967741935483871</v>
      </c>
      <c r="O47" s="34">
        <f t="shared" si="21"/>
        <v>0.28387096774193549</v>
      </c>
      <c r="P47" s="34">
        <f t="shared" si="22"/>
        <v>0.10967741935483871</v>
      </c>
      <c r="Q47" s="34">
        <f t="shared" si="23"/>
        <v>7.7419354838709681E-2</v>
      </c>
      <c r="R47" s="34">
        <f t="shared" si="24"/>
        <v>0.32903225806451614</v>
      </c>
      <c r="S47" s="71">
        <f t="shared" si="25"/>
        <v>1</v>
      </c>
    </row>
    <row r="48" spans="1:19" ht="12.75" customHeight="1">
      <c r="A48" s="77" t="s">
        <v>42</v>
      </c>
      <c r="B48" s="37">
        <v>25</v>
      </c>
      <c r="C48" s="37">
        <v>25</v>
      </c>
      <c r="D48" s="57">
        <v>8</v>
      </c>
      <c r="E48" s="57">
        <v>89</v>
      </c>
      <c r="F48" s="57">
        <v>127</v>
      </c>
      <c r="G48" s="57">
        <v>112</v>
      </c>
      <c r="H48" s="57">
        <v>19</v>
      </c>
      <c r="I48" s="57">
        <v>2</v>
      </c>
      <c r="J48" s="57">
        <v>13</v>
      </c>
      <c r="K48" s="54">
        <f t="shared" si="17"/>
        <v>370</v>
      </c>
      <c r="L48" s="34">
        <f t="shared" si="18"/>
        <v>2.1621621621621623E-2</v>
      </c>
      <c r="M48" s="34">
        <f t="shared" si="19"/>
        <v>0.24054054054054055</v>
      </c>
      <c r="N48" s="34">
        <f t="shared" si="20"/>
        <v>0.34324324324324323</v>
      </c>
      <c r="O48" s="34">
        <f t="shared" si="21"/>
        <v>0.30270270270270272</v>
      </c>
      <c r="P48" s="34">
        <f t="shared" si="22"/>
        <v>5.1351351351351354E-2</v>
      </c>
      <c r="Q48" s="34">
        <f t="shared" si="23"/>
        <v>5.4054054054054057E-3</v>
      </c>
      <c r="R48" s="34">
        <f t="shared" si="24"/>
        <v>3.5135135135135137E-2</v>
      </c>
      <c r="S48" s="71">
        <f t="shared" si="25"/>
        <v>1.0000000000000002</v>
      </c>
    </row>
    <row r="49" spans="1:19" ht="12.75" customHeight="1">
      <c r="A49" s="77" t="s">
        <v>43</v>
      </c>
      <c r="B49" s="37">
        <v>27.8</v>
      </c>
      <c r="C49" s="2">
        <v>27.1</v>
      </c>
      <c r="D49" s="57">
        <v>95</v>
      </c>
      <c r="E49" s="57">
        <v>594</v>
      </c>
      <c r="F49" s="57">
        <v>509</v>
      </c>
      <c r="G49" s="57">
        <v>264</v>
      </c>
      <c r="H49" s="57">
        <v>8</v>
      </c>
      <c r="I49" s="57">
        <v>6</v>
      </c>
      <c r="J49" s="57">
        <v>250</v>
      </c>
      <c r="K49" s="54">
        <f t="shared" si="17"/>
        <v>1726</v>
      </c>
      <c r="L49" s="34">
        <f t="shared" si="18"/>
        <v>5.5040556199304751E-2</v>
      </c>
      <c r="M49" s="34">
        <f t="shared" si="19"/>
        <v>0.34414831981460026</v>
      </c>
      <c r="N49" s="34">
        <f t="shared" si="20"/>
        <v>0.29490150637311702</v>
      </c>
      <c r="O49" s="34">
        <f t="shared" si="21"/>
        <v>0.15295480880648898</v>
      </c>
      <c r="P49" s="34">
        <f t="shared" si="22"/>
        <v>4.6349942062572421E-3</v>
      </c>
      <c r="Q49" s="34">
        <f t="shared" si="23"/>
        <v>3.4762456546929316E-3</v>
      </c>
      <c r="R49" s="34">
        <f t="shared" si="24"/>
        <v>0.14484356894553882</v>
      </c>
      <c r="S49" s="71">
        <f t="shared" si="25"/>
        <v>1</v>
      </c>
    </row>
    <row r="50" spans="1:19" ht="12.75" customHeight="1">
      <c r="A50" s="77" t="s">
        <v>44</v>
      </c>
      <c r="B50" s="37">
        <v>22.95</v>
      </c>
      <c r="C50" s="2">
        <v>22.1</v>
      </c>
      <c r="D50" s="57">
        <v>5</v>
      </c>
      <c r="E50" s="57">
        <v>45</v>
      </c>
      <c r="F50" s="57">
        <v>101</v>
      </c>
      <c r="G50" s="57">
        <v>197</v>
      </c>
      <c r="H50" s="57">
        <v>40</v>
      </c>
      <c r="I50" s="57">
        <v>38</v>
      </c>
      <c r="J50" s="57">
        <v>92</v>
      </c>
      <c r="K50" s="54">
        <f t="shared" si="17"/>
        <v>518</v>
      </c>
      <c r="L50" s="34">
        <f t="shared" si="18"/>
        <v>9.6525096525096523E-3</v>
      </c>
      <c r="M50" s="34">
        <f t="shared" si="19"/>
        <v>8.6872586872586879E-2</v>
      </c>
      <c r="N50" s="34">
        <f t="shared" si="20"/>
        <v>0.19498069498069498</v>
      </c>
      <c r="O50" s="34">
        <f t="shared" si="21"/>
        <v>0.38030888030888033</v>
      </c>
      <c r="P50" s="34">
        <f t="shared" si="22"/>
        <v>7.7220077220077218E-2</v>
      </c>
      <c r="Q50" s="34">
        <f t="shared" si="23"/>
        <v>7.3359073359073365E-2</v>
      </c>
      <c r="R50" s="34">
        <f t="shared" si="24"/>
        <v>0.17760617760617761</v>
      </c>
      <c r="S50" s="71">
        <f t="shared" si="25"/>
        <v>0.99999999999999989</v>
      </c>
    </row>
    <row r="51" spans="1:19" ht="12.75" customHeight="1">
      <c r="A51" s="77" t="s">
        <v>45</v>
      </c>
      <c r="B51" s="37">
        <v>22</v>
      </c>
      <c r="C51" s="37">
        <v>22</v>
      </c>
      <c r="D51" s="57">
        <v>1</v>
      </c>
      <c r="E51" s="57">
        <v>17</v>
      </c>
      <c r="F51" s="57">
        <v>39</v>
      </c>
      <c r="G51" s="57">
        <v>76</v>
      </c>
      <c r="H51" s="57">
        <v>21</v>
      </c>
      <c r="I51" s="57">
        <v>14</v>
      </c>
      <c r="J51" s="57">
        <v>9</v>
      </c>
      <c r="K51" s="54">
        <f t="shared" si="17"/>
        <v>177</v>
      </c>
      <c r="L51" s="34">
        <f t="shared" si="18"/>
        <v>5.6497175141242938E-3</v>
      </c>
      <c r="M51" s="34">
        <f t="shared" si="19"/>
        <v>9.6045197740112997E-2</v>
      </c>
      <c r="N51" s="34">
        <f t="shared" si="20"/>
        <v>0.22033898305084745</v>
      </c>
      <c r="O51" s="34">
        <f t="shared" si="21"/>
        <v>0.42937853107344631</v>
      </c>
      <c r="P51" s="34">
        <f t="shared" si="22"/>
        <v>0.11864406779661017</v>
      </c>
      <c r="Q51" s="34">
        <f t="shared" si="23"/>
        <v>7.909604519774012E-2</v>
      </c>
      <c r="R51" s="34">
        <f t="shared" si="24"/>
        <v>5.0847457627118647E-2</v>
      </c>
      <c r="S51" s="71">
        <f t="shared" si="25"/>
        <v>1.0000000000000002</v>
      </c>
    </row>
    <row r="52" spans="1:19" ht="12.75" customHeight="1">
      <c r="A52" s="77" t="s">
        <v>46</v>
      </c>
      <c r="B52" s="37">
        <v>32.5</v>
      </c>
      <c r="C52" s="2">
        <v>32.6</v>
      </c>
      <c r="D52" s="57">
        <v>579</v>
      </c>
      <c r="E52" s="57">
        <v>448</v>
      </c>
      <c r="F52" s="57">
        <v>6</v>
      </c>
      <c r="G52" s="57">
        <v>0</v>
      </c>
      <c r="H52" s="57">
        <v>0</v>
      </c>
      <c r="I52" s="57">
        <v>0</v>
      </c>
      <c r="J52" s="57">
        <v>599</v>
      </c>
      <c r="K52" s="54">
        <f t="shared" si="17"/>
        <v>1632</v>
      </c>
      <c r="L52" s="34">
        <f t="shared" si="18"/>
        <v>0.3547794117647059</v>
      </c>
      <c r="M52" s="34">
        <f t="shared" si="19"/>
        <v>0.27450980392156865</v>
      </c>
      <c r="N52" s="34">
        <f t="shared" si="20"/>
        <v>3.6764705882352941E-3</v>
      </c>
      <c r="O52" s="34">
        <f t="shared" si="21"/>
        <v>0</v>
      </c>
      <c r="P52" s="34">
        <f t="shared" si="22"/>
        <v>0</v>
      </c>
      <c r="Q52" s="34">
        <f t="shared" si="23"/>
        <v>0</v>
      </c>
      <c r="R52" s="34">
        <f t="shared" si="24"/>
        <v>0.36703431372549017</v>
      </c>
      <c r="S52" s="71">
        <f t="shared" si="25"/>
        <v>1</v>
      </c>
    </row>
    <row r="53" spans="1:19" ht="12.75" customHeight="1">
      <c r="A53" s="77" t="s">
        <v>47</v>
      </c>
      <c r="B53" s="91">
        <v>24</v>
      </c>
      <c r="C53" s="37">
        <v>24</v>
      </c>
      <c r="D53" s="57">
        <v>1</v>
      </c>
      <c r="E53" s="57">
        <v>61</v>
      </c>
      <c r="F53" s="57">
        <v>127</v>
      </c>
      <c r="G53" s="57">
        <v>135</v>
      </c>
      <c r="H53" s="57">
        <v>28</v>
      </c>
      <c r="I53" s="57">
        <v>10</v>
      </c>
      <c r="J53" s="57">
        <v>64</v>
      </c>
      <c r="K53" s="54">
        <v>494</v>
      </c>
      <c r="L53" s="34">
        <f t="shared" si="18"/>
        <v>2.0242914979757085E-3</v>
      </c>
      <c r="M53" s="34">
        <f>SUM(E53/K53)</f>
        <v>0.12348178137651822</v>
      </c>
      <c r="N53" s="34">
        <f t="shared" si="20"/>
        <v>0.25708502024291496</v>
      </c>
      <c r="O53" s="34">
        <f t="shared" si="21"/>
        <v>0.27327935222672067</v>
      </c>
      <c r="P53" s="34">
        <f t="shared" si="22"/>
        <v>5.6680161943319839E-2</v>
      </c>
      <c r="Q53" s="34">
        <f t="shared" si="23"/>
        <v>2.0242914979757085E-2</v>
      </c>
      <c r="R53" s="34">
        <f t="shared" si="24"/>
        <v>0.12955465587044535</v>
      </c>
      <c r="S53" s="71">
        <f t="shared" si="25"/>
        <v>0.86234817813765174</v>
      </c>
    </row>
    <row r="54" spans="1:19" s="4" customFormat="1" ht="12.75" customHeight="1">
      <c r="A54" s="77" t="s">
        <v>48</v>
      </c>
      <c r="B54" s="81">
        <v>24.6</v>
      </c>
      <c r="C54" s="81">
        <v>25</v>
      </c>
      <c r="D54" s="60">
        <v>7</v>
      </c>
      <c r="E54" s="60">
        <v>65</v>
      </c>
      <c r="F54" s="60">
        <v>95</v>
      </c>
      <c r="G54" s="60">
        <v>83</v>
      </c>
      <c r="H54" s="60">
        <v>14</v>
      </c>
      <c r="I54" s="60">
        <v>1</v>
      </c>
      <c r="J54" s="60">
        <v>57</v>
      </c>
      <c r="K54" s="54">
        <f t="shared" si="17"/>
        <v>322</v>
      </c>
      <c r="L54" s="61">
        <f t="shared" si="18"/>
        <v>2.1739130434782608E-2</v>
      </c>
      <c r="M54" s="61">
        <f t="shared" si="19"/>
        <v>0.20186335403726707</v>
      </c>
      <c r="N54" s="61">
        <f t="shared" si="20"/>
        <v>0.29503105590062112</v>
      </c>
      <c r="O54" s="61">
        <f t="shared" si="21"/>
        <v>0.25776397515527949</v>
      </c>
      <c r="P54" s="61">
        <f t="shared" si="22"/>
        <v>4.3478260869565216E-2</v>
      </c>
      <c r="Q54" s="61">
        <f t="shared" si="23"/>
        <v>3.105590062111801E-3</v>
      </c>
      <c r="R54" s="61">
        <f t="shared" si="24"/>
        <v>0.17701863354037267</v>
      </c>
      <c r="S54" s="74">
        <f t="shared" si="25"/>
        <v>0.99999999999999978</v>
      </c>
    </row>
    <row r="55" spans="1:19" ht="12.75" customHeight="1">
      <c r="A55" s="77" t="s">
        <v>49</v>
      </c>
      <c r="B55" s="37">
        <v>25.8</v>
      </c>
      <c r="C55" s="2">
        <v>25.71</v>
      </c>
      <c r="D55" s="57">
        <v>6</v>
      </c>
      <c r="E55" s="57">
        <v>80</v>
      </c>
      <c r="F55" s="57">
        <v>99</v>
      </c>
      <c r="G55" s="57">
        <v>70</v>
      </c>
      <c r="H55" s="57">
        <v>5</v>
      </c>
      <c r="I55" s="57">
        <v>2</v>
      </c>
      <c r="J55" s="57">
        <v>9</v>
      </c>
      <c r="K55" s="54">
        <f t="shared" si="17"/>
        <v>271</v>
      </c>
      <c r="L55" s="34">
        <f>SUM(D55/K55)</f>
        <v>2.2140221402214021E-2</v>
      </c>
      <c r="M55" s="34">
        <f t="shared" si="19"/>
        <v>0.29520295202952029</v>
      </c>
      <c r="N55" s="34">
        <f t="shared" si="20"/>
        <v>0.36531365313653136</v>
      </c>
      <c r="O55" s="34">
        <f t="shared" si="21"/>
        <v>0.25830258302583026</v>
      </c>
      <c r="P55" s="34">
        <f t="shared" si="22"/>
        <v>1.8450184501845018E-2</v>
      </c>
      <c r="Q55" s="34">
        <f t="shared" si="23"/>
        <v>7.3800738007380072E-3</v>
      </c>
      <c r="R55" s="34">
        <f t="shared" si="24"/>
        <v>3.3210332103321034E-2</v>
      </c>
      <c r="S55" s="71">
        <f t="shared" si="25"/>
        <v>0.99999999999999989</v>
      </c>
    </row>
    <row r="56" spans="1:19" ht="12.75" customHeight="1">
      <c r="A56" s="77" t="s">
        <v>50</v>
      </c>
      <c r="B56" s="37">
        <v>23</v>
      </c>
      <c r="C56" s="37">
        <v>23</v>
      </c>
      <c r="D56" s="57">
        <v>3</v>
      </c>
      <c r="E56" s="57">
        <v>21</v>
      </c>
      <c r="F56" s="57">
        <v>51</v>
      </c>
      <c r="G56" s="57">
        <v>81</v>
      </c>
      <c r="H56" s="57">
        <v>29</v>
      </c>
      <c r="I56" s="57">
        <v>1</v>
      </c>
      <c r="J56" s="57">
        <v>21</v>
      </c>
      <c r="K56" s="54">
        <f t="shared" si="17"/>
        <v>207</v>
      </c>
      <c r="L56" s="34">
        <f t="shared" si="18"/>
        <v>1.4492753623188406E-2</v>
      </c>
      <c r="M56" s="34">
        <f t="shared" si="19"/>
        <v>0.10144927536231885</v>
      </c>
      <c r="N56" s="34">
        <f t="shared" si="20"/>
        <v>0.24637681159420291</v>
      </c>
      <c r="O56" s="34">
        <f t="shared" si="21"/>
        <v>0.39130434782608697</v>
      </c>
      <c r="P56" s="34">
        <f t="shared" si="22"/>
        <v>0.14009661835748793</v>
      </c>
      <c r="Q56" s="34">
        <f t="shared" si="23"/>
        <v>4.830917874396135E-3</v>
      </c>
      <c r="R56" s="34">
        <f t="shared" si="24"/>
        <v>0.10144927536231885</v>
      </c>
      <c r="S56" s="71">
        <f t="shared" si="25"/>
        <v>1</v>
      </c>
    </row>
    <row r="57" spans="1:19" ht="12.75" customHeight="1">
      <c r="A57" s="77" t="s">
        <v>27</v>
      </c>
      <c r="B57" s="64"/>
      <c r="C57" s="64"/>
      <c r="D57" s="57">
        <f>SUM(D34:D56)</f>
        <v>723</v>
      </c>
      <c r="E57" s="57">
        <f t="shared" ref="E57:J57" si="26">SUM(E34:E56)</f>
        <v>1866</v>
      </c>
      <c r="F57" s="57">
        <f t="shared" si="26"/>
        <v>2108</v>
      </c>
      <c r="G57" s="57">
        <f t="shared" si="26"/>
        <v>2793</v>
      </c>
      <c r="H57" s="57">
        <f t="shared" si="26"/>
        <v>574</v>
      </c>
      <c r="I57" s="57">
        <f>SUM(I34:I56)</f>
        <v>237</v>
      </c>
      <c r="J57" s="57">
        <f t="shared" si="26"/>
        <v>2869</v>
      </c>
      <c r="K57" s="54">
        <f>SUM(D57:J57)</f>
        <v>11170</v>
      </c>
      <c r="L57" s="34">
        <f t="shared" si="18"/>
        <v>6.4726947179946287E-2</v>
      </c>
      <c r="M57" s="34">
        <f t="shared" si="19"/>
        <v>0.16705461056401075</v>
      </c>
      <c r="N57" s="34">
        <f t="shared" si="20"/>
        <v>0.18871978513876456</v>
      </c>
      <c r="O57" s="34">
        <f t="shared" si="21"/>
        <v>0.25004476275738585</v>
      </c>
      <c r="P57" s="34">
        <f t="shared" si="22"/>
        <v>5.1387645478961505E-2</v>
      </c>
      <c r="Q57" s="34">
        <f t="shared" si="23"/>
        <v>2.1217547000895256E-2</v>
      </c>
      <c r="R57" s="34">
        <f t="shared" si="24"/>
        <v>0.25684870188003583</v>
      </c>
      <c r="S57" s="71">
        <f t="shared" si="25"/>
        <v>1</v>
      </c>
    </row>
    <row r="58" spans="1:19" ht="12.75" customHeight="1">
      <c r="A58" s="77"/>
      <c r="B58" s="64"/>
      <c r="C58" s="64"/>
      <c r="D58" s="57"/>
      <c r="E58" s="57"/>
      <c r="F58" s="57"/>
      <c r="G58" s="57"/>
      <c r="H58" s="57"/>
      <c r="I58" s="57"/>
      <c r="J58" s="57"/>
      <c r="K58" s="54"/>
      <c r="L58" s="34"/>
      <c r="M58" s="34"/>
      <c r="N58" s="34"/>
      <c r="O58" s="34"/>
      <c r="P58" s="34"/>
      <c r="Q58" s="34"/>
      <c r="R58" s="34"/>
      <c r="S58" s="71"/>
    </row>
    <row r="59" spans="1:19" ht="12.75" customHeight="1">
      <c r="A59" s="79"/>
      <c r="B59" s="64"/>
      <c r="C59" s="64"/>
      <c r="D59" s="57"/>
      <c r="E59" s="57"/>
      <c r="F59" s="57"/>
      <c r="G59" s="57"/>
      <c r="H59" s="57"/>
      <c r="I59" s="57"/>
      <c r="J59" s="57"/>
      <c r="K59" s="54"/>
      <c r="L59" s="34"/>
      <c r="M59" s="36"/>
      <c r="N59" s="36"/>
      <c r="O59" s="36"/>
      <c r="P59" s="36"/>
      <c r="Q59" s="36"/>
      <c r="R59" s="36"/>
      <c r="S59" s="75"/>
    </row>
    <row r="60" spans="1:19" ht="12.75" customHeight="1" thickBot="1">
      <c r="A60" s="80" t="s">
        <v>51</v>
      </c>
      <c r="B60" s="65"/>
      <c r="C60" s="65"/>
      <c r="D60" s="66">
        <f>SUM(D22+D57)</f>
        <v>1258</v>
      </c>
      <c r="E60" s="66">
        <f>SUM(E22+E57)</f>
        <v>6042</v>
      </c>
      <c r="F60" s="66">
        <f>SUM(F22+F57)</f>
        <v>8294</v>
      </c>
      <c r="G60" s="66">
        <f>SUM(G22+G57)</f>
        <v>9775</v>
      </c>
      <c r="H60" s="66">
        <f>SUM(H22+H57)</f>
        <v>1833</v>
      </c>
      <c r="I60" s="66">
        <f>SUM(I22+I57)</f>
        <v>984</v>
      </c>
      <c r="J60" s="66">
        <f>SUM(J22+J57)</f>
        <v>5353</v>
      </c>
      <c r="K60" s="67">
        <f>SUM(K22+K57)</f>
        <v>33539</v>
      </c>
      <c r="L60" s="34">
        <f>SUM(D60/K60)</f>
        <v>3.7508572110080803E-2</v>
      </c>
      <c r="M60" s="34">
        <f>SUM(E60/K60)</f>
        <v>0.18014848385461701</v>
      </c>
      <c r="N60" s="34">
        <f>SUM(F60/K60)</f>
        <v>0.2472941948179731</v>
      </c>
      <c r="O60" s="34">
        <f>SUM(G60/K60)</f>
        <v>0.2914517427472495</v>
      </c>
      <c r="P60" s="34">
        <f>SUM(H60/K60)</f>
        <v>5.4652792271683709E-2</v>
      </c>
      <c r="Q60" s="34">
        <f>SUM(I60/K60)</f>
        <v>2.9338978502638721E-2</v>
      </c>
      <c r="R60" s="34">
        <f>SUM(J60/K60)</f>
        <v>0.15960523569575719</v>
      </c>
      <c r="S60" s="72">
        <f>SUM(L60:R60)</f>
        <v>1</v>
      </c>
    </row>
    <row r="61" spans="1:19" ht="12.75" customHeight="1" thickTop="1">
      <c r="A61" s="68" t="s">
        <v>53</v>
      </c>
      <c r="B61" s="56"/>
      <c r="C61" s="56"/>
      <c r="D61" s="55"/>
      <c r="E61" s="55"/>
      <c r="F61" s="55"/>
      <c r="G61" s="55"/>
      <c r="H61" s="55"/>
      <c r="I61" s="55"/>
      <c r="J61" s="55"/>
      <c r="K61" s="55"/>
      <c r="L61" s="69"/>
      <c r="M61" s="69"/>
      <c r="N61" s="69"/>
      <c r="O61" s="69"/>
      <c r="P61" s="69"/>
      <c r="Q61" s="69"/>
      <c r="R61" s="69"/>
      <c r="S61" s="55"/>
    </row>
    <row r="62" spans="1:19" ht="12.75" customHeight="1">
      <c r="A62" s="1" t="s">
        <v>28</v>
      </c>
      <c r="B62" s="37"/>
      <c r="C62" s="37"/>
      <c r="D62" s="38"/>
      <c r="E62" s="38"/>
      <c r="F62" s="38"/>
      <c r="G62" s="38"/>
      <c r="H62" s="38"/>
      <c r="I62" s="38"/>
      <c r="J62" s="38"/>
      <c r="K62" s="38"/>
      <c r="L62" s="36"/>
      <c r="M62" s="36"/>
      <c r="N62" s="36"/>
      <c r="O62" s="36"/>
      <c r="P62" s="36"/>
      <c r="Q62" s="36"/>
      <c r="R62" s="36"/>
      <c r="S62" s="36"/>
    </row>
    <row r="63" spans="1:19" ht="12.75" customHeight="1">
      <c r="B63" s="37"/>
      <c r="C63" s="37"/>
    </row>
    <row r="64" spans="1:19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1:3">
      <c r="B81" s="3"/>
      <c r="C81" s="3"/>
    </row>
    <row r="82" spans="1:3">
      <c r="B82" s="3"/>
      <c r="C82" s="3"/>
    </row>
    <row r="83" spans="1:3">
      <c r="B83" s="3"/>
      <c r="C83" s="3"/>
    </row>
    <row r="84" spans="1:3">
      <c r="B84" s="3"/>
      <c r="C84" s="3"/>
    </row>
    <row r="85" spans="1:3">
      <c r="B85" s="3"/>
      <c r="C85" s="3"/>
    </row>
    <row r="86" spans="1:3">
      <c r="B86" s="3"/>
      <c r="C86" s="3"/>
    </row>
    <row r="87" spans="1:3">
      <c r="A87" s="18"/>
      <c r="B87" s="37"/>
      <c r="C87" s="37"/>
    </row>
    <row r="88" spans="1:3">
      <c r="A88" s="18"/>
      <c r="B88" s="37"/>
      <c r="C88" s="37"/>
    </row>
    <row r="89" spans="1:3">
      <c r="A89" s="18"/>
      <c r="B89" s="37"/>
      <c r="C89" s="37"/>
    </row>
    <row r="90" spans="1:3">
      <c r="A90" s="18"/>
      <c r="B90" s="37"/>
      <c r="C90" s="37"/>
    </row>
    <row r="91" spans="1:3">
      <c r="A91" s="18"/>
      <c r="B91" s="37"/>
      <c r="C91" s="37"/>
    </row>
    <row r="92" spans="1:3">
      <c r="A92" s="18"/>
      <c r="B92" s="37"/>
      <c r="C92" s="37"/>
    </row>
    <row r="93" spans="1:3">
      <c r="A93" s="18"/>
      <c r="B93" s="37"/>
      <c r="C93" s="37"/>
    </row>
    <row r="94" spans="1:3">
      <c r="A94" s="18"/>
      <c r="B94" s="37"/>
      <c r="C94" s="37"/>
    </row>
    <row r="95" spans="1:3">
      <c r="A95" s="18"/>
      <c r="B95" s="37"/>
      <c r="C95" s="37"/>
    </row>
    <row r="96" spans="1:3">
      <c r="A96" s="18"/>
      <c r="B96" s="37"/>
      <c r="C96" s="37"/>
    </row>
    <row r="97" spans="1:3">
      <c r="A97" s="18"/>
      <c r="B97" s="37"/>
      <c r="C97" s="37"/>
    </row>
    <row r="98" spans="1:3">
      <c r="A98" s="18"/>
      <c r="B98" s="37"/>
      <c r="C98" s="37"/>
    </row>
    <row r="99" spans="1:3">
      <c r="A99" s="18"/>
      <c r="B99" s="37"/>
      <c r="C99" s="37"/>
    </row>
    <row r="100" spans="1:3">
      <c r="A100" s="18"/>
      <c r="B100" s="37"/>
      <c r="C100" s="37"/>
    </row>
    <row r="101" spans="1:3">
      <c r="A101" s="18"/>
      <c r="B101" s="37"/>
      <c r="C101" s="37"/>
    </row>
    <row r="102" spans="1:3">
      <c r="A102" s="18"/>
      <c r="B102" s="37"/>
      <c r="C102" s="37"/>
    </row>
    <row r="103" spans="1:3">
      <c r="A103" s="18"/>
      <c r="B103" s="37"/>
      <c r="C103" s="37"/>
    </row>
    <row r="104" spans="1:3">
      <c r="A104" s="18"/>
      <c r="B104" s="37"/>
      <c r="C104" s="37"/>
    </row>
    <row r="105" spans="1:3">
      <c r="A105" s="18"/>
      <c r="B105" s="37"/>
      <c r="C105" s="37"/>
    </row>
    <row r="106" spans="1:3">
      <c r="A106" s="18"/>
      <c r="B106" s="37"/>
      <c r="C106" s="37"/>
    </row>
    <row r="107" spans="1:3">
      <c r="A107" s="18"/>
      <c r="B107" s="37"/>
      <c r="C107" s="37"/>
    </row>
    <row r="108" spans="1:3">
      <c r="A108" s="18"/>
      <c r="B108" s="37"/>
      <c r="C108" s="37"/>
    </row>
    <row r="109" spans="1:3">
      <c r="A109" s="18"/>
      <c r="B109" s="37"/>
      <c r="C109" s="37"/>
    </row>
    <row r="110" spans="1:3">
      <c r="A110" s="18"/>
      <c r="B110" s="37"/>
      <c r="C110" s="37"/>
    </row>
    <row r="111" spans="1:3">
      <c r="A111" s="18"/>
      <c r="B111" s="37"/>
      <c r="C111" s="37"/>
    </row>
    <row r="112" spans="1:3">
      <c r="A112" s="18"/>
      <c r="B112" s="37"/>
      <c r="C112" s="37"/>
    </row>
    <row r="113" spans="1:3">
      <c r="A113" s="18"/>
      <c r="B113" s="37"/>
      <c r="C113" s="37"/>
    </row>
    <row r="114" spans="1:3">
      <c r="A114" s="18"/>
      <c r="B114" s="37"/>
      <c r="C114" s="37"/>
    </row>
  </sheetData>
  <mergeCells count="4">
    <mergeCell ref="J6:J7"/>
    <mergeCell ref="R6:R7"/>
    <mergeCell ref="J31:J32"/>
    <mergeCell ref="R31:R32"/>
  </mergeCells>
  <phoneticPr fontId="6" type="noConversion"/>
  <pageMargins left="1.02" right="0.25" top="1" bottom="0.5" header="0.5" footer="0.5"/>
  <pageSetup scale="97" orientation="landscape" r:id="rId1"/>
  <headerFooter alignWithMargins="0"/>
  <rowBreaks count="1" manualBreakCount="1">
    <brk id="25" max="18" man="1"/>
  </rowBreaks>
  <ignoredErrors>
    <ignoredError sqref="D6:Q7 D31:Q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2 - HS Freshmen by ACT In</vt:lpstr>
      <vt:lpstr>'Table 2 - HS Freshmen by ACT 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2009-08-21T16:04:01Z</cp:lastPrinted>
  <dcterms:created xsi:type="dcterms:W3CDTF">2003-06-16T18:58:16Z</dcterms:created>
  <dcterms:modified xsi:type="dcterms:W3CDTF">2011-10-13T14:33:13Z</dcterms:modified>
</cp:coreProperties>
</file>