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250" yWindow="0" windowWidth="15180" windowHeight="8370"/>
  </bookViews>
  <sheets>
    <sheet name="Table 89 - Current Fund Revenue" sheetId="1" r:id="rId1"/>
    <sheet name="Sector Trends" sheetId="2" r:id="rId2"/>
    <sheet name="pivot" sheetId="4" r:id="rId3"/>
    <sheet name="data" sheetId="3" r:id="rId4"/>
  </sheets>
  <definedNames>
    <definedName name="_xlnm.Print_Area" localSheetId="0">'Table 89 - Current Fund Revenue'!$A$1:$L$62</definedName>
  </definedNames>
  <calcPr calcId="125725"/>
  <pivotCaches>
    <pivotCache cacheId="25" r:id="rId5"/>
  </pivotCaches>
</workbook>
</file>

<file path=xl/calcChain.xml><?xml version="1.0" encoding="utf-8"?>
<calcChain xmlns="http://schemas.openxmlformats.org/spreadsheetml/2006/main">
  <c r="B42" i="1"/>
  <c r="C42"/>
  <c r="D42"/>
  <c r="E42"/>
  <c r="F42"/>
  <c r="G42"/>
  <c r="H42"/>
  <c r="I42"/>
  <c r="J42"/>
  <c r="K42"/>
  <c r="L42"/>
  <c r="B43"/>
  <c r="C43"/>
  <c r="D43"/>
  <c r="E43"/>
  <c r="F43"/>
  <c r="G43"/>
  <c r="H43"/>
  <c r="I43"/>
  <c r="J43"/>
  <c r="K43"/>
  <c r="L43"/>
  <c r="B44"/>
  <c r="C44"/>
  <c r="D44"/>
  <c r="E44"/>
  <c r="F44"/>
  <c r="G44"/>
  <c r="H44"/>
  <c r="I44"/>
  <c r="J44"/>
  <c r="K44"/>
  <c r="L44"/>
  <c r="B45"/>
  <c r="C45"/>
  <c r="D45"/>
  <c r="E45"/>
  <c r="F45"/>
  <c r="G45"/>
  <c r="H45"/>
  <c r="I45"/>
  <c r="J45"/>
  <c r="K45"/>
  <c r="L45"/>
  <c r="B46"/>
  <c r="C46"/>
  <c r="D46"/>
  <c r="E46"/>
  <c r="F46"/>
  <c r="G46"/>
  <c r="H46"/>
  <c r="I46"/>
  <c r="J46"/>
  <c r="K46"/>
  <c r="L46"/>
  <c r="B47"/>
  <c r="C47"/>
  <c r="D47"/>
  <c r="E47"/>
  <c r="F47"/>
  <c r="G47"/>
  <c r="H47"/>
  <c r="I47"/>
  <c r="J47"/>
  <c r="K47"/>
  <c r="L47"/>
  <c r="B48"/>
  <c r="C48"/>
  <c r="D48"/>
  <c r="E48"/>
  <c r="F48"/>
  <c r="G48"/>
  <c r="H48"/>
  <c r="I48"/>
  <c r="J48"/>
  <c r="K48"/>
  <c r="L48"/>
  <c r="B49"/>
  <c r="C49"/>
  <c r="D49"/>
  <c r="E49"/>
  <c r="F49"/>
  <c r="G49"/>
  <c r="H49"/>
  <c r="I49"/>
  <c r="J49"/>
  <c r="K49"/>
  <c r="L49"/>
  <c r="B50"/>
  <c r="C50"/>
  <c r="D50"/>
  <c r="E50"/>
  <c r="F50"/>
  <c r="G50"/>
  <c r="H50"/>
  <c r="I50"/>
  <c r="J50"/>
  <c r="K50"/>
  <c r="L50"/>
  <c r="B51"/>
  <c r="C51"/>
  <c r="D51"/>
  <c r="E51"/>
  <c r="F51"/>
  <c r="G51"/>
  <c r="H51"/>
  <c r="I51"/>
  <c r="J51"/>
  <c r="K51"/>
  <c r="L51"/>
  <c r="B52"/>
  <c r="C52"/>
  <c r="D52"/>
  <c r="E52"/>
  <c r="F52"/>
  <c r="G52"/>
  <c r="H52"/>
  <c r="I52"/>
  <c r="J52"/>
  <c r="K52"/>
  <c r="L52"/>
  <c r="B53"/>
  <c r="C53"/>
  <c r="D53"/>
  <c r="E53"/>
  <c r="F53"/>
  <c r="G53"/>
  <c r="H53"/>
  <c r="I53"/>
  <c r="J53"/>
  <c r="K53"/>
  <c r="L53"/>
  <c r="B54"/>
  <c r="C54"/>
  <c r="D54"/>
  <c r="E54"/>
  <c r="F54"/>
  <c r="G54"/>
  <c r="H54"/>
  <c r="I54"/>
  <c r="J54"/>
  <c r="K54"/>
  <c r="L54"/>
  <c r="B55"/>
  <c r="C55"/>
  <c r="D55"/>
  <c r="E55"/>
  <c r="F55"/>
  <c r="G55"/>
  <c r="H55"/>
  <c r="I55"/>
  <c r="J55"/>
  <c r="K55"/>
  <c r="L55"/>
  <c r="A43"/>
  <c r="A44"/>
  <c r="A45"/>
  <c r="A46"/>
  <c r="A47"/>
  <c r="A48"/>
  <c r="A49"/>
  <c r="A50"/>
  <c r="A51"/>
  <c r="A52"/>
  <c r="A53"/>
  <c r="A54"/>
  <c r="A55"/>
  <c r="L22"/>
  <c r="K22"/>
  <c r="J22"/>
  <c r="I22"/>
  <c r="B22"/>
  <c r="C22"/>
  <c r="D22"/>
  <c r="E22"/>
  <c r="F22"/>
  <c r="G22"/>
  <c r="H22"/>
  <c r="A22"/>
  <c r="A42"/>
  <c r="L10"/>
  <c r="L11"/>
  <c r="L12"/>
  <c r="L13"/>
  <c r="L14"/>
  <c r="L15"/>
  <c r="L16"/>
  <c r="L17"/>
  <c r="L18"/>
  <c r="L19"/>
  <c r="L20"/>
  <c r="L21"/>
  <c r="L9"/>
  <c r="K9"/>
  <c r="K10"/>
  <c r="K11"/>
  <c r="K12"/>
  <c r="K13"/>
  <c r="K14"/>
  <c r="K15"/>
  <c r="K16"/>
  <c r="K17"/>
  <c r="K18"/>
  <c r="K19"/>
  <c r="K20"/>
  <c r="K21"/>
  <c r="J10"/>
  <c r="J11"/>
  <c r="J12"/>
  <c r="J13"/>
  <c r="J14"/>
  <c r="J15"/>
  <c r="J16"/>
  <c r="J17"/>
  <c r="J18"/>
  <c r="J19"/>
  <c r="J20"/>
  <c r="J21"/>
  <c r="J9"/>
  <c r="I10"/>
  <c r="I11"/>
  <c r="I12"/>
  <c r="I13"/>
  <c r="I14"/>
  <c r="I15"/>
  <c r="I16"/>
  <c r="I17"/>
  <c r="I18"/>
  <c r="I19"/>
  <c r="I20"/>
  <c r="I21"/>
  <c r="I9"/>
  <c r="C9"/>
  <c r="D9"/>
  <c r="E9"/>
  <c r="F9"/>
  <c r="G9"/>
  <c r="H9"/>
  <c r="C10"/>
  <c r="D10"/>
  <c r="E10"/>
  <c r="F10"/>
  <c r="G10"/>
  <c r="H10"/>
  <c r="C11"/>
  <c r="D11"/>
  <c r="E11"/>
  <c r="F11"/>
  <c r="G11"/>
  <c r="H11"/>
  <c r="C12"/>
  <c r="D12"/>
  <c r="E12"/>
  <c r="F12"/>
  <c r="G12"/>
  <c r="H12"/>
  <c r="C13"/>
  <c r="D13"/>
  <c r="E13"/>
  <c r="F13"/>
  <c r="G13"/>
  <c r="H13"/>
  <c r="C14"/>
  <c r="D14"/>
  <c r="E14"/>
  <c r="F14"/>
  <c r="G14"/>
  <c r="H14"/>
  <c r="C15"/>
  <c r="D15"/>
  <c r="E15"/>
  <c r="F15"/>
  <c r="G15"/>
  <c r="H15"/>
  <c r="C16"/>
  <c r="D16"/>
  <c r="E16"/>
  <c r="F16"/>
  <c r="G16"/>
  <c r="H16"/>
  <c r="C17"/>
  <c r="D17"/>
  <c r="E17"/>
  <c r="F17"/>
  <c r="G17"/>
  <c r="H17"/>
  <c r="C18"/>
  <c r="D18"/>
  <c r="E18"/>
  <c r="F18"/>
  <c r="G18"/>
  <c r="H18"/>
  <c r="C19"/>
  <c r="D19"/>
  <c r="E19"/>
  <c r="F19"/>
  <c r="G19"/>
  <c r="H19"/>
  <c r="C20"/>
  <c r="D20"/>
  <c r="E20"/>
  <c r="F20"/>
  <c r="G20"/>
  <c r="H20"/>
  <c r="C21"/>
  <c r="D21"/>
  <c r="E21"/>
  <c r="F21"/>
  <c r="G21"/>
  <c r="H21"/>
  <c r="B10"/>
  <c r="B11"/>
  <c r="B12"/>
  <c r="B13"/>
  <c r="B14"/>
  <c r="B15"/>
  <c r="B16"/>
  <c r="B17"/>
  <c r="B18"/>
  <c r="B19"/>
  <c r="B20"/>
  <c r="B21"/>
  <c r="B9"/>
  <c r="A10"/>
  <c r="A11"/>
  <c r="A12"/>
  <c r="A13"/>
  <c r="A14"/>
  <c r="A15"/>
  <c r="A16"/>
  <c r="A17"/>
  <c r="A18"/>
  <c r="A19"/>
  <c r="A20"/>
  <c r="A21"/>
  <c r="A9"/>
  <c r="L24"/>
  <c r="K24"/>
  <c r="J24"/>
  <c r="I24"/>
  <c r="H24"/>
  <c r="G24"/>
  <c r="F24"/>
  <c r="E24"/>
  <c r="D24"/>
  <c r="C24"/>
  <c r="J34" i="2"/>
  <c r="I34"/>
  <c r="H34"/>
  <c r="G34"/>
  <c r="F34"/>
  <c r="E34"/>
  <c r="D34"/>
  <c r="J33"/>
  <c r="I33"/>
  <c r="H33"/>
  <c r="G33"/>
  <c r="F33"/>
  <c r="E33"/>
  <c r="D33"/>
  <c r="J32"/>
  <c r="I32"/>
  <c r="H32"/>
  <c r="G32"/>
  <c r="F32"/>
  <c r="E32"/>
  <c r="D32"/>
  <c r="J31"/>
  <c r="I31"/>
  <c r="H31"/>
  <c r="G31"/>
  <c r="F31"/>
  <c r="E31"/>
  <c r="D31"/>
  <c r="J30"/>
  <c r="I30"/>
  <c r="H30"/>
  <c r="G30"/>
  <c r="F30"/>
  <c r="E30"/>
  <c r="D30"/>
  <c r="J29"/>
  <c r="I29"/>
  <c r="H29"/>
  <c r="G29"/>
  <c r="F29"/>
  <c r="E29"/>
  <c r="D29"/>
  <c r="J28"/>
  <c r="I28"/>
  <c r="H28"/>
  <c r="G28"/>
  <c r="F28"/>
  <c r="E28"/>
  <c r="D28"/>
  <c r="J27"/>
  <c r="I27"/>
  <c r="H27"/>
  <c r="G27"/>
  <c r="F27"/>
  <c r="E27"/>
  <c r="D27"/>
  <c r="J26"/>
  <c r="I26"/>
  <c r="H26"/>
  <c r="G26"/>
  <c r="F26"/>
  <c r="E26"/>
  <c r="D26"/>
  <c r="J25"/>
  <c r="I25"/>
  <c r="H25"/>
  <c r="G25"/>
  <c r="F25"/>
  <c r="E25"/>
  <c r="D25"/>
  <c r="J24"/>
  <c r="I24"/>
  <c r="H24"/>
  <c r="G24"/>
  <c r="F24"/>
  <c r="E24"/>
  <c r="D24"/>
  <c r="B56" i="1" l="1"/>
  <c r="B24" s="1"/>
  <c r="B23"/>
  <c r="J23"/>
  <c r="L23"/>
  <c r="H23"/>
  <c r="F23"/>
  <c r="D23"/>
  <c r="I23"/>
  <c r="K23"/>
  <c r="G23"/>
  <c r="E23"/>
  <c r="C23"/>
  <c r="B25"/>
  <c r="B57" l="1"/>
  <c r="B58" s="1"/>
</calcChain>
</file>

<file path=xl/sharedStrings.xml><?xml version="1.0" encoding="utf-8"?>
<sst xmlns="http://schemas.openxmlformats.org/spreadsheetml/2006/main" count="303" uniqueCount="155">
  <si>
    <t>SALES &amp;</t>
  </si>
  <si>
    <t>TOTAL</t>
  </si>
  <si>
    <t>AUXILIARY</t>
  </si>
  <si>
    <t>SERVICES OF</t>
  </si>
  <si>
    <t>TUITION</t>
  </si>
  <si>
    <t>AND  FEES</t>
  </si>
  <si>
    <t>FEDERAL</t>
  </si>
  <si>
    <t>STATE</t>
  </si>
  <si>
    <t>LOCAL</t>
  </si>
  <si>
    <t>OTHER</t>
  </si>
  <si>
    <t>SOURCE:  IPEDS F, Finance</t>
  </si>
  <si>
    <t>OPERATING GRANTS AND CONTRACTS</t>
  </si>
  <si>
    <t>ENTERPRISES</t>
  </si>
  <si>
    <t>OPERATING</t>
  </si>
  <si>
    <t>SOURCES</t>
  </si>
  <si>
    <t>REVENUES</t>
  </si>
  <si>
    <t>TOTAL ALL</t>
  </si>
  <si>
    <t>REVENUES AND</t>
  </si>
  <si>
    <t>OTHER ADDITIONS</t>
  </si>
  <si>
    <t>HOSPITALS</t>
  </si>
  <si>
    <t>TABLE 89</t>
  </si>
  <si>
    <t>NON-</t>
  </si>
  <si>
    <t>OTHER REVENUES</t>
  </si>
  <si>
    <t>REVENUES *</t>
  </si>
  <si>
    <t>AND ADDITIONS **</t>
  </si>
  <si>
    <t>* includes federal and state general appropriations, local education taxes, federal and state non-operating grants, gifts, contributions from affiliated organizations, and investment income</t>
  </si>
  <si>
    <t>** includes capital appropriations, capital grants and gifts, and additions to permanent endowments</t>
  </si>
  <si>
    <t>4Y Total</t>
  </si>
  <si>
    <t>2Y Total</t>
  </si>
  <si>
    <t>Public Grand Total</t>
  </si>
  <si>
    <t>FY2002</t>
  </si>
  <si>
    <t>FY2003</t>
  </si>
  <si>
    <t>FY2004</t>
  </si>
  <si>
    <t>FY2005</t>
  </si>
  <si>
    <t>FY2006</t>
  </si>
  <si>
    <t>FY2007</t>
  </si>
  <si>
    <t>FY2008</t>
  </si>
  <si>
    <t>Public, 2-year</t>
  </si>
  <si>
    <t>Tuition and Fees</t>
  </si>
  <si>
    <t>Operating Grants and Contracts</t>
  </si>
  <si>
    <t>Federal</t>
  </si>
  <si>
    <t>State</t>
  </si>
  <si>
    <t>Local</t>
  </si>
  <si>
    <t>Sales and Services of Auxillary Enterprises</t>
  </si>
  <si>
    <t>Sales and Services of Hospitals</t>
  </si>
  <si>
    <t>Other Operating Sources</t>
  </si>
  <si>
    <t>Total Operating Revenues</t>
  </si>
  <si>
    <t>Non-Operating Revenues*</t>
  </si>
  <si>
    <t>Other Revenues and Additions</t>
  </si>
  <si>
    <t>Total All Revenues and Other Additions</t>
  </si>
  <si>
    <t>Public, 4-year or above</t>
  </si>
  <si>
    <t>All Public Postsecondary</t>
  </si>
  <si>
    <t>TABLE 90</t>
  </si>
  <si>
    <t>GRANTS AND CONTRACTS</t>
  </si>
  <si>
    <t xml:space="preserve"> </t>
  </si>
  <si>
    <t xml:space="preserve"> 2Y Total </t>
  </si>
  <si>
    <t>Harris-Stowe State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</si>
  <si>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</si>
  <si>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</si>
  <si>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</si>
  <si>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</si>
  <si>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</si>
  <si>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</si>
  <si>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</si>
  <si>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</si>
  <si>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</si>
  <si>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</si>
  <si>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</si>
  <si>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</si>
  <si>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Lincoln University</t>
  </si>
  <si>
    <t>Crowder College</t>
  </si>
  <si>
    <t>East Central College</t>
  </si>
  <si>
    <t>Jefferson College</t>
  </si>
  <si>
    <t>Linn State Technical College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</si>
  <si>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</si>
  <si>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</si>
  <si>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</si>
  <si>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</si>
  <si>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</si>
  <si>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St Charles Community College</t>
  </si>
  <si>
    <t>State Fair Community College</t>
  </si>
  <si>
    <t>Three Rivers Community College</t>
  </si>
  <si>
    <t>unitid</t>
  </si>
  <si>
    <t>instnm</t>
  </si>
  <si>
    <t>year</t>
  </si>
  <si>
    <t>sector</t>
  </si>
  <si>
    <t>f1b01</t>
  </si>
  <si>
    <t>f1b02</t>
  </si>
  <si>
    <t>f1b03</t>
  </si>
  <si>
    <t>f1b04a</t>
  </si>
  <si>
    <t>f1b05</t>
  </si>
  <si>
    <t>f1b06</t>
  </si>
  <si>
    <t>f1b08</t>
  </si>
  <si>
    <t>f1b09</t>
  </si>
  <si>
    <t>f1b19</t>
  </si>
  <si>
    <t>f1b23</t>
  </si>
  <si>
    <t>f1b25</t>
  </si>
  <si>
    <t>sectornm</t>
  </si>
  <si>
    <t>Avila University</t>
  </si>
  <si>
    <t>I4Y</t>
  </si>
  <si>
    <t>Central Methodist University-College of Liberal Ar</t>
  </si>
  <si>
    <t>P4Y</t>
  </si>
  <si>
    <t>Columbia College</t>
  </si>
  <si>
    <t>Cottey College</t>
  </si>
  <si>
    <t>I2Y</t>
  </si>
  <si>
    <t>P2Y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</si>
  <si>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</si>
  <si>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</si>
  <si>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</si>
  <si>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</si>
  <si>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</si>
  <si>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</si>
  <si>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Metropolitan Community College-Longview</t>
  </si>
  <si>
    <t>Metropolitan Community College-Maple Woods</t>
  </si>
  <si>
    <t>Maryville University of Saint Louis</t>
  </si>
  <si>
    <t>Missouri Baptist University</t>
  </si>
  <si>
    <t>Missouri Valley College</t>
  </si>
  <si>
    <t>College of the Ozarks</t>
  </si>
  <si>
    <t>Park University</t>
  </si>
  <si>
    <t>Metropolitan Community College-Penn Valley</t>
  </si>
  <si>
    <t>Rockhurst University</t>
  </si>
  <si>
    <t>Saint Louis Community College-Meramec</t>
  </si>
  <si>
    <t>Saint Louis University-Main Campus</t>
  </si>
  <si>
    <t>Saint Louis Community College-Florissant Valley</t>
  </si>
  <si>
    <t>Saint Louis Community College-Forest Park</t>
  </si>
  <si>
    <t>Southwest Baptist University</t>
  </si>
  <si>
    <t>Stephens College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</si>
  <si>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</si>
  <si>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</si>
  <si>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</si>
  <si>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</si>
  <si>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</si>
  <si>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</si>
  <si>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Metropolitan Community College-Blue River</t>
  </si>
  <si>
    <t>Metropolitan Community College-Business &amp; Technolo</t>
  </si>
  <si>
    <t>Central Methodist University-College of Graduate &amp;</t>
  </si>
  <si>
    <t>Saint Louis Community College-Wildwood</t>
  </si>
  <si>
    <t>Row Labels</t>
  </si>
  <si>
    <t>Grand Total</t>
  </si>
  <si>
    <t>Values</t>
  </si>
  <si>
    <t>Sum of f1b01</t>
  </si>
  <si>
    <t>Sum of f1b02</t>
  </si>
  <si>
    <t>Sum of f1b03</t>
  </si>
  <si>
    <t>Sum of f1b04a</t>
  </si>
  <si>
    <t>Sum of f1b05</t>
  </si>
  <si>
    <t>Sum of f1b06</t>
  </si>
  <si>
    <t>Sum of f1b08</t>
  </si>
  <si>
    <t>Sum of f1b09</t>
  </si>
  <si>
    <t>Sum of f1b19</t>
  </si>
  <si>
    <t>Sum of f1b23</t>
  </si>
  <si>
    <t>Sum of f1b25</t>
  </si>
  <si>
    <t>CURRENT FUNDS REVENUES AT PUBLIC BACCALAUREATE DEGREE-GRANTING INSTITUTIONS, BY SOURCE, FY 2010</t>
  </si>
  <si>
    <t>CURRENT FUNDS REVENUES AT PUBLIC CERTIFICATE AND ASSOCIATE DEGREE-GRANTING INSTITUTIONS, BY SOURCE, FY 2010</t>
  </si>
  <si>
    <t>Metropolitan Community College-Kansas City</t>
  </si>
  <si>
    <t>Saint Louis Community College-Central Office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</si>
</sst>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7">
    <font>
      <sz val="6"/>
      <name val="Times New Roman"/>
    </font>
    <font>
      <sz val="8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3" fontId="0" fillId="0" borderId="0"/>
    <xf numFmtId="44" fontId="6" fillId="0" borderId="0" applyFont="0" applyFill="0" applyBorder="0" applyAlignment="0" applyProtection="0"/>
  </cellStyleXfs>
  <cellXfs count="117">
    <xf numFmtId="3" fontId="0" fillId="0" borderId="0" xfId="0" applyFont="1" applyAlignment="1"/>
    <xf numFmtId="3" fontId="1" fillId="0" borderId="0" xfId="0" applyNumberFormat="1" applyFont="1" applyAlignment="1"/>
    <xf numFmtId="3" fontId="1" fillId="0" borderId="0" xfId="0" applyFont="1" applyAlignment="1"/>
    <xf numFmtId="3" fontId="1" fillId="0" borderId="1" xfId="0" applyNumberFormat="1" applyFont="1" applyBorder="1" applyAlignment="1"/>
    <xf numFmtId="3" fontId="1" fillId="0" borderId="2" xfId="0" applyNumberFormat="1" applyFont="1" applyBorder="1" applyAlignment="1"/>
    <xf numFmtId="3" fontId="1" fillId="0" borderId="2" xfId="0" applyNumberFormat="1" applyFont="1" applyBorder="1" applyAlignment="1">
      <alignment horizontal="centerContinuous"/>
    </xf>
    <xf numFmtId="3" fontId="1" fillId="0" borderId="1" xfId="0" applyNumberFormat="1" applyFont="1" applyBorder="1" applyAlignment="1">
      <alignment horizontal="centerContinuous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/>
    <xf numFmtId="3" fontId="1" fillId="0" borderId="3" xfId="0" applyNumberFormat="1" applyFont="1" applyBorder="1" applyAlignment="1">
      <alignment horizontal="center" shrinkToFit="1"/>
    </xf>
    <xf numFmtId="3" fontId="1" fillId="0" borderId="4" xfId="0" applyNumberFormat="1" applyFont="1" applyBorder="1" applyAlignment="1"/>
    <xf numFmtId="3" fontId="1" fillId="0" borderId="5" xfId="0" applyNumberFormat="1" applyFont="1" applyBorder="1" applyAlignment="1"/>
    <xf numFmtId="3" fontId="1" fillId="0" borderId="4" xfId="0" applyNumberFormat="1" applyFont="1" applyBorder="1" applyAlignment="1">
      <alignment horizontal="center"/>
    </xf>
    <xf numFmtId="3" fontId="1" fillId="0" borderId="6" xfId="0" applyNumberFormat="1" applyFont="1" applyBorder="1" applyAlignment="1"/>
    <xf numFmtId="164" fontId="1" fillId="0" borderId="0" xfId="0" applyNumberFormat="1" applyFont="1" applyAlignment="1"/>
    <xf numFmtId="9" fontId="1" fillId="0" borderId="8" xfId="0" applyNumberFormat="1" applyFont="1" applyBorder="1" applyAlignment="1"/>
    <xf numFmtId="164" fontId="1" fillId="0" borderId="8" xfId="0" applyNumberFormat="1" applyFont="1" applyBorder="1" applyAlignment="1"/>
    <xf numFmtId="3" fontId="1" fillId="0" borderId="8" xfId="0" applyNumberFormat="1" applyFont="1" applyBorder="1" applyAlignment="1"/>
    <xf numFmtId="3" fontId="1" fillId="0" borderId="0" xfId="0" applyFont="1"/>
    <xf numFmtId="9" fontId="1" fillId="0" borderId="0" xfId="0" applyNumberFormat="1" applyFont="1" applyAlignment="1"/>
    <xf numFmtId="3" fontId="1" fillId="0" borderId="11" xfId="0" applyNumberFormat="1" applyFont="1" applyBorder="1" applyAlignment="1"/>
    <xf numFmtId="3" fontId="2" fillId="0" borderId="12" xfId="0" applyNumberFormat="1" applyFont="1" applyBorder="1" applyAlignment="1">
      <alignment horizontal="center"/>
    </xf>
    <xf numFmtId="3" fontId="2" fillId="0" borderId="12" xfId="0" applyFont="1" applyBorder="1"/>
    <xf numFmtId="3" fontId="2" fillId="0" borderId="10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0" xfId="0" applyFont="1"/>
    <xf numFmtId="3" fontId="1" fillId="0" borderId="16" xfId="0" applyNumberFormat="1" applyFont="1" applyBorder="1" applyAlignment="1"/>
    <xf numFmtId="164" fontId="1" fillId="0" borderId="16" xfId="0" applyNumberFormat="1" applyFont="1" applyBorder="1" applyAlignment="1"/>
    <xf numFmtId="3" fontId="1" fillId="2" borderId="2" xfId="0" applyFont="1" applyFill="1" applyBorder="1" applyAlignment="1"/>
    <xf numFmtId="3" fontId="1" fillId="2" borderId="4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/>
    <xf numFmtId="0" fontId="3" fillId="0" borderId="0" xfId="0" applyNumberFormat="1" applyFont="1" applyAlignment="1">
      <alignment horizontal="left"/>
    </xf>
    <xf numFmtId="164" fontId="3" fillId="0" borderId="0" xfId="0" applyNumberFormat="1" applyFont="1" applyAlignment="1"/>
    <xf numFmtId="164" fontId="3" fillId="2" borderId="0" xfId="0" applyNumberFormat="1" applyFont="1" applyFill="1" applyAlignment="1"/>
    <xf numFmtId="0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/>
    <xf numFmtId="164" fontId="4" fillId="2" borderId="18" xfId="0" applyNumberFormat="1" applyFont="1" applyFill="1" applyBorder="1" applyAlignment="1"/>
    <xf numFmtId="164" fontId="4" fillId="2" borderId="0" xfId="0" applyNumberFormat="1" applyFont="1" applyFill="1"/>
    <xf numFmtId="0" fontId="3" fillId="0" borderId="0" xfId="0" applyNumberFormat="1" applyFont="1" applyFill="1"/>
    <xf numFmtId="0" fontId="3" fillId="0" borderId="18" xfId="0" applyNumberFormat="1" applyFont="1" applyFill="1" applyBorder="1" applyAlignment="1">
      <alignment horizontal="left"/>
    </xf>
    <xf numFmtId="164" fontId="3" fillId="0" borderId="18" xfId="0" applyNumberFormat="1" applyFont="1" applyFill="1" applyBorder="1" applyAlignment="1"/>
    <xf numFmtId="3" fontId="0" fillId="0" borderId="0" xfId="0" applyFont="1" applyAlignment="1">
      <alignment horizontal="left"/>
    </xf>
    <xf numFmtId="0" fontId="1" fillId="0" borderId="0" xfId="0" applyNumberFormat="1" applyFont="1" applyAlignment="1"/>
    <xf numFmtId="3" fontId="1" fillId="0" borderId="20" xfId="0" applyNumberFormat="1" applyFont="1" applyBorder="1" applyAlignment="1"/>
    <xf numFmtId="0" fontId="1" fillId="0" borderId="0" xfId="0" applyNumberFormat="1" applyFont="1" applyBorder="1"/>
    <xf numFmtId="0" fontId="1" fillId="0" borderId="21" xfId="0" applyNumberFormat="1" applyFont="1" applyBorder="1"/>
    <xf numFmtId="0" fontId="1" fillId="2" borderId="21" xfId="0" applyNumberFormat="1" applyFont="1" applyFill="1" applyBorder="1"/>
    <xf numFmtId="0" fontId="1" fillId="0" borderId="22" xfId="0" applyNumberFormat="1" applyFont="1" applyBorder="1"/>
    <xf numFmtId="3" fontId="1" fillId="2" borderId="1" xfId="0" applyNumberFormat="1" applyFont="1" applyFill="1" applyBorder="1" applyAlignment="1"/>
    <xf numFmtId="3" fontId="1" fillId="0" borderId="12" xfId="0" applyNumberFormat="1" applyFont="1" applyBorder="1" applyAlignment="1"/>
    <xf numFmtId="3" fontId="1" fillId="0" borderId="23" xfId="0" applyNumberFormat="1" applyFont="1" applyBorder="1" applyAlignment="1">
      <alignment horizontal="centerContinuous"/>
    </xf>
    <xf numFmtId="3" fontId="1" fillId="0" borderId="24" xfId="0" applyNumberFormat="1" applyFont="1" applyBorder="1" applyAlignment="1">
      <alignment horizontal="centerContinuous"/>
    </xf>
    <xf numFmtId="3" fontId="1" fillId="0" borderId="10" xfId="0" applyNumberFormat="1" applyFont="1" applyBorder="1" applyAlignment="1">
      <alignment horizontal="center"/>
    </xf>
    <xf numFmtId="3" fontId="1" fillId="2" borderId="4" xfId="0" applyNumberFormat="1" applyFont="1" applyFill="1" applyBorder="1" applyAlignment="1"/>
    <xf numFmtId="0" fontId="1" fillId="2" borderId="0" xfId="0" applyNumberFormat="1" applyFont="1" applyFill="1"/>
    <xf numFmtId="0" fontId="1" fillId="0" borderId="12" xfId="0" applyNumberFormat="1" applyFont="1" applyBorder="1"/>
    <xf numFmtId="0" fontId="1" fillId="0" borderId="25" xfId="0" applyNumberFormat="1" applyFont="1" applyBorder="1"/>
    <xf numFmtId="0" fontId="1" fillId="0" borderId="0" xfId="0" applyNumberFormat="1" applyFont="1"/>
    <xf numFmtId="3" fontId="1" fillId="0" borderId="12" xfId="0" applyNumberFormat="1" applyFont="1" applyBorder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1" fillId="0" borderId="23" xfId="0" applyNumberFormat="1" applyFont="1" applyBorder="1" applyAlignment="1"/>
    <xf numFmtId="3" fontId="1" fillId="0" borderId="13" xfId="0" applyNumberFormat="1" applyFont="1" applyBorder="1" applyAlignment="1">
      <alignment horizontal="center"/>
    </xf>
    <xf numFmtId="3" fontId="1" fillId="0" borderId="23" xfId="0" applyNumberFormat="1" applyFont="1" applyBorder="1" applyAlignment="1">
      <alignment horizontal="center"/>
    </xf>
    <xf numFmtId="3" fontId="1" fillId="0" borderId="26" xfId="0" applyNumberFormat="1" applyFont="1" applyBorder="1" applyAlignment="1">
      <alignment horizontal="center"/>
    </xf>
    <xf numFmtId="3" fontId="1" fillId="2" borderId="13" xfId="0" applyNumberFormat="1" applyFont="1" applyFill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1" fillId="2" borderId="23" xfId="0" applyNumberFormat="1" applyFont="1" applyFill="1" applyBorder="1" applyAlignment="1">
      <alignment horizontal="center"/>
    </xf>
    <xf numFmtId="3" fontId="1" fillId="2" borderId="12" xfId="0" applyNumberFormat="1" applyFont="1" applyFill="1" applyBorder="1" applyAlignment="1"/>
    <xf numFmtId="3" fontId="1" fillId="0" borderId="10" xfId="0" applyNumberFormat="1" applyFont="1" applyBorder="1" applyAlignment="1"/>
    <xf numFmtId="3" fontId="1" fillId="2" borderId="0" xfId="0" applyNumberFormat="1" applyFont="1" applyFill="1" applyAlignment="1"/>
    <xf numFmtId="164" fontId="1" fillId="0" borderId="12" xfId="0" applyNumberFormat="1" applyFont="1" applyBorder="1" applyAlignment="1"/>
    <xf numFmtId="164" fontId="1" fillId="2" borderId="12" xfId="0" applyNumberFormat="1" applyFont="1" applyFill="1" applyBorder="1" applyAlignment="1"/>
    <xf numFmtId="164" fontId="1" fillId="0" borderId="10" xfId="0" applyNumberFormat="1" applyFont="1" applyBorder="1" applyAlignment="1"/>
    <xf numFmtId="164" fontId="1" fillId="2" borderId="0" xfId="0" applyNumberFormat="1" applyFont="1" applyFill="1" applyAlignment="1"/>
    <xf numFmtId="3" fontId="1" fillId="0" borderId="27" xfId="0" applyNumberFormat="1" applyFont="1" applyBorder="1" applyAlignment="1"/>
    <xf numFmtId="164" fontId="5" fillId="0" borderId="0" xfId="0" applyNumberFormat="1" applyFont="1"/>
    <xf numFmtId="3" fontId="1" fillId="2" borderId="15" xfId="0" applyNumberFormat="1" applyFont="1" applyFill="1" applyBorder="1" applyAlignment="1"/>
    <xf numFmtId="3" fontId="1" fillId="2" borderId="16" xfId="0" applyNumberFormat="1" applyFont="1" applyFill="1" applyBorder="1" applyAlignment="1">
      <alignment horizontal="center"/>
    </xf>
    <xf numFmtId="3" fontId="1" fillId="2" borderId="17" xfId="0" applyNumberFormat="1" applyFont="1" applyFill="1" applyBorder="1" applyAlignment="1">
      <alignment horizontal="center"/>
    </xf>
    <xf numFmtId="165" fontId="1" fillId="0" borderId="0" xfId="1" applyNumberFormat="1" applyFont="1" applyBorder="1"/>
    <xf numFmtId="165" fontId="1" fillId="2" borderId="0" xfId="1" applyNumberFormat="1" applyFont="1" applyFill="1" applyBorder="1"/>
    <xf numFmtId="165" fontId="1" fillId="0" borderId="28" xfId="1" applyNumberFormat="1" applyFont="1" applyBorder="1" applyAlignment="1"/>
    <xf numFmtId="165" fontId="1" fillId="2" borderId="28" xfId="1" applyNumberFormat="1" applyFont="1" applyFill="1" applyBorder="1" applyAlignment="1"/>
    <xf numFmtId="165" fontId="1" fillId="0" borderId="23" xfId="1" applyNumberFormat="1" applyFont="1" applyBorder="1" applyAlignment="1"/>
    <xf numFmtId="165" fontId="1" fillId="2" borderId="23" xfId="1" applyNumberFormat="1" applyFont="1" applyFill="1" applyBorder="1" applyAlignment="1"/>
    <xf numFmtId="165" fontId="1" fillId="0" borderId="7" xfId="1" applyNumberFormat="1" applyFont="1" applyBorder="1" applyAlignment="1"/>
    <xf numFmtId="165" fontId="1" fillId="2" borderId="7" xfId="1" applyNumberFormat="1" applyFont="1" applyFill="1" applyBorder="1" applyAlignment="1"/>
    <xf numFmtId="165" fontId="1" fillId="2" borderId="16" xfId="1" applyNumberFormat="1" applyFont="1" applyFill="1" applyBorder="1" applyAlignment="1"/>
    <xf numFmtId="165" fontId="1" fillId="0" borderId="4" xfId="1" applyNumberFormat="1" applyFont="1" applyBorder="1"/>
    <xf numFmtId="165" fontId="1" fillId="0" borderId="10" xfId="1" applyNumberFormat="1" applyFont="1" applyBorder="1"/>
    <xf numFmtId="165" fontId="1" fillId="2" borderId="10" xfId="1" applyNumberFormat="1" applyFont="1" applyFill="1" applyBorder="1"/>
    <xf numFmtId="165" fontId="1" fillId="0" borderId="9" xfId="1" applyNumberFormat="1" applyFont="1" applyBorder="1" applyAlignment="1"/>
    <xf numFmtId="165" fontId="1" fillId="0" borderId="0" xfId="1" applyNumberFormat="1" applyFont="1" applyBorder="1" applyAlignment="1"/>
    <xf numFmtId="165" fontId="1" fillId="2" borderId="0" xfId="1" applyNumberFormat="1" applyFont="1" applyFill="1" applyBorder="1" applyAlignment="1"/>
    <xf numFmtId="0" fontId="0" fillId="0" borderId="0" xfId="0" applyNumberFormat="1"/>
    <xf numFmtId="3" fontId="0" fillId="0" borderId="0" xfId="0" pivotButton="1" applyFont="1" applyAlignment="1"/>
    <xf numFmtId="3" fontId="0" fillId="0" borderId="0" xfId="0" applyFont="1" applyAlignment="1">
      <alignment horizontal="left" indent="1"/>
    </xf>
    <xf numFmtId="3" fontId="0" fillId="0" borderId="0" xfId="0" applyNumberFormat="1" applyFont="1" applyAlignment="1"/>
    <xf numFmtId="0" fontId="0" fillId="0" borderId="0" xfId="0" applyNumberFormat="1" applyFont="1"/>
    <xf numFmtId="44" fontId="1" fillId="0" borderId="0" xfId="1" applyFont="1" applyAlignment="1"/>
    <xf numFmtId="165" fontId="1" fillId="2" borderId="9" xfId="1" applyNumberFormat="1" applyFont="1" applyFill="1" applyBorder="1" applyAlignment="1"/>
    <xf numFmtId="165" fontId="1" fillId="0" borderId="27" xfId="1" applyNumberFormat="1" applyFont="1" applyBorder="1" applyAlignment="1"/>
    <xf numFmtId="3" fontId="1" fillId="0" borderId="16" xfId="0" applyNumberFormat="1" applyFont="1" applyBorder="1" applyAlignment="1">
      <alignment horizontal="left" wrapText="1"/>
    </xf>
    <xf numFmtId="165" fontId="1" fillId="0" borderId="16" xfId="1" applyNumberFormat="1" applyFont="1" applyBorder="1" applyAlignment="1">
      <alignment horizontal="left" wrapText="1"/>
    </xf>
    <xf numFmtId="0" fontId="4" fillId="0" borderId="19" xfId="0" applyNumberFormat="1" applyFont="1" applyBorder="1" applyAlignment="1">
      <alignment horizontal="center" vertical="center" textRotation="90"/>
    </xf>
    <xf numFmtId="0" fontId="4" fillId="0" borderId="0" xfId="0" applyNumberFormat="1" applyFont="1" applyBorder="1" applyAlignment="1">
      <alignment horizontal="center" vertical="center" textRotation="90"/>
    </xf>
    <xf numFmtId="0" fontId="3" fillId="0" borderId="19" xfId="0" applyNumberFormat="1" applyFont="1" applyBorder="1" applyAlignment="1">
      <alignment horizontal="left"/>
    </xf>
    <xf numFmtId="0" fontId="3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4" fillId="2" borderId="0" xfId="0" applyNumberFormat="1" applyFont="1" applyFill="1" applyAlignment="1">
      <alignment horizontal="left"/>
    </xf>
    <xf numFmtId="0" fontId="4" fillId="0" borderId="18" xfId="0" applyNumberFormat="1" applyFont="1" applyBorder="1" applyAlignment="1">
      <alignment horizontal="center" vertical="center" textRotation="90"/>
    </xf>
    <xf numFmtId="0" fontId="4" fillId="2" borderId="18" xfId="0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echamber" refreshedDate="40882.595321527777" createdVersion="3" refreshedVersion="3" minRefreshableVersion="3" recordCount="63">
  <cacheSource type="worksheet">
    <worksheetSource ref="A1:P64" sheet="data"/>
  </cacheSource>
  <cacheFields count="16">
    <cacheField name="unitid" numFmtId="0">
      <sharedItems containsSemiMixedTypes="0" containsString="0" containsNumber="1" containsInteger="1" minValue="176628" maxValue="450137"/>
    </cacheField>
    <cacheField name="instnm" numFmtId="0">
      <sharedItems count="63">
        <s v="Avila University"/>
        <s v="Central Methodist University-College of Liberal Ar"/>
        <s v="University of Central Missouri"/>
        <s v="Columbia College"/>
        <s v="Cottey College"/>
        <s v="Crowder College"/>
        <s v="Culver-Stockton College"/>
        <s v="Drury University"/>
        <s v="East Central College"/>
        <s v="Evangel University"/>
        <s v="Fontbonne University"/>
        <s v="Ozarks Technical Community College"/>
        <s v="Hannibal-Lagrange College"/>
        <s v="Harris-Stowe State University"/>
        <s v="Jefferson College"/>
        <s v="Lincoln University"/>
        <s v="Lindenwood University"/>
        <s v="Linn State Technical College"/>
        <s v="Metropolitan Community College-Longview"/>
        <s v="Metropolitan Community College-Maple Woods"/>
        <s v="Maryville University of Saint Louis"/>
        <s v="Metropolitan Community College-Kansas City"/>
        <s v="Mineral Area College"/>
        <s v="Missouri Baptist University"/>
        <s v="Missouri Southern State University"/>
        <s v="Missouri Valley College"/>
        <s v="Missouri Western State University"/>
        <s v="University of Missouri-Columbia"/>
        <s v="University of Missouri-Kansas City"/>
        <s v="Missouri University of Science and Technology"/>
        <s v="University of Missouri-St Louis"/>
        <s v="University of Missouri-Systems Office"/>
        <s v="Moberly Area Community College"/>
        <s v="Truman State University"/>
        <s v="Northwest Missouri State University"/>
        <s v="College of the Ozarks"/>
        <s v="Park University"/>
        <s v="Metropolitan Community College-Penn Valley"/>
        <s v="Rockhurst University"/>
        <s v="Saint Louis Community College-Meramec"/>
        <s v="Saint Louis University-Main Campus"/>
        <s v="Saint Louis Community College-Central Office"/>
        <s v="Saint Louis Community College-Florissant Valley"/>
        <s v="Saint Louis Community College-Forest Park"/>
        <s v="Southwest Baptist University"/>
        <s v="Missouri State University-West Plains"/>
        <s v="State Fair Community College"/>
        <s v="Stephens College"/>
        <s v="Southeast Missouri State University"/>
        <s v="Missouri State University"/>
        <s v="Three Rivers Community College"/>
        <s v="North Central Missouri College"/>
        <s v="Washington University in St Louis"/>
        <s v="Webster University"/>
        <s v="Wentworth Military Academy"/>
        <s v="Westminster College"/>
        <s v="William Jewell College"/>
        <s v="William Woods University"/>
        <s v="St Charles Community College"/>
        <s v="Metropolitan Community College-Blue River"/>
        <s v="Metropolitan Community College-Business &amp; Technolo"/>
        <s v="Central Methodist University-College of Graduate &amp;"/>
        <s v="Saint Louis Community College-Wildwood"/>
      </sharedItems>
    </cacheField>
    <cacheField name="year" numFmtId="0">
      <sharedItems containsSemiMixedTypes="0" containsString="0" containsNumber="1" containsInteger="1" minValue="2010" maxValue="2010"/>
    </cacheField>
    <cacheField name="sector" numFmtId="0">
      <sharedItems containsSemiMixedTypes="0" containsString="0" containsNumber="1" containsInteger="1" minValue="0" maxValue="5"/>
    </cacheField>
    <cacheField name="f1b01" numFmtId="0">
      <sharedItems containsString="0" containsBlank="1" containsNumber="1" containsInteger="1" minValue="0" maxValue="228697046"/>
    </cacheField>
    <cacheField name="f1b02" numFmtId="0">
      <sharedItems containsString="0" containsBlank="1" containsNumber="1" containsInteger="1" minValue="0" maxValue="123956754"/>
    </cacheField>
    <cacheField name="f1b03" numFmtId="0">
      <sharedItems containsString="0" containsBlank="1" containsNumber="1" containsInteger="1" minValue="0" maxValue="49248814"/>
    </cacheField>
    <cacheField name="f1b04a" numFmtId="0">
      <sharedItems containsString="0" containsBlank="1" containsNumber="1" containsInteger="1" minValue="0" maxValue="5510496"/>
    </cacheField>
    <cacheField name="f1b05" numFmtId="0">
      <sharedItems containsString="0" containsBlank="1" containsNumber="1" containsInteger="1" minValue="509580" maxValue="372747188"/>
    </cacheField>
    <cacheField name="f1b06" numFmtId="0">
      <sharedItems containsString="0" containsBlank="1" containsNumber="1" containsInteger="1" minValue="0" maxValue="600237726"/>
    </cacheField>
    <cacheField name="f1b08" numFmtId="0">
      <sharedItems containsString="0" containsBlank="1" containsNumber="1" containsInteger="1" minValue="0" maxValue="29658008"/>
    </cacheField>
    <cacheField name="f1b09" numFmtId="0">
      <sharedItems containsString="0" containsBlank="1" containsNumber="1" containsInteger="1" minValue="2394559" maxValue="1448624730"/>
    </cacheField>
    <cacheField name="f1b19" numFmtId="0">
      <sharedItems containsString="0" containsBlank="1" containsNumber="1" containsInteger="1" minValue="10667388" maxValue="396878656"/>
    </cacheField>
    <cacheField name="f1b23" numFmtId="0">
      <sharedItems containsString="0" containsBlank="1" containsNumber="1" containsInteger="1" minValue="0" maxValue="54905"/>
    </cacheField>
    <cacheField name="f1b25" numFmtId="0">
      <sharedItems containsString="0" containsBlank="1" containsNumber="1" containsInteger="1" minValue="13387909" maxValue="1881091637"/>
    </cacheField>
    <cacheField name="sectornm" numFmtId="0">
      <sharedItems containsBlank="1" count="5">
        <s v="I4Y"/>
        <s v="P4Y"/>
        <s v="I2Y"/>
        <s v="P2Y"/>
        <m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">
  <r>
    <n v="176628"/>
    <x v="0"/>
    <n v="2010"/>
    <n v="2"/>
    <m/>
    <m/>
    <m/>
    <m/>
    <m/>
    <m/>
    <m/>
    <m/>
    <m/>
    <m/>
    <m/>
    <x v="0"/>
  </r>
  <r>
    <n v="176947"/>
    <x v="1"/>
    <n v="2010"/>
    <n v="2"/>
    <m/>
    <m/>
    <m/>
    <m/>
    <m/>
    <m/>
    <m/>
    <m/>
    <m/>
    <m/>
    <m/>
    <x v="0"/>
  </r>
  <r>
    <n v="176965"/>
    <x v="2"/>
    <n v="2010"/>
    <n v="1"/>
    <n v="54280160"/>
    <n v="1443791"/>
    <n v="72344"/>
    <n v="0"/>
    <n v="25304456"/>
    <n v="0"/>
    <n v="6411459"/>
    <n v="89338965"/>
    <n v="82267382"/>
    <n v="0"/>
    <n v="181521814"/>
    <x v="1"/>
  </r>
  <r>
    <n v="177065"/>
    <x v="3"/>
    <n v="2010"/>
    <n v="2"/>
    <m/>
    <m/>
    <m/>
    <m/>
    <m/>
    <m/>
    <m/>
    <m/>
    <m/>
    <m/>
    <m/>
    <x v="0"/>
  </r>
  <r>
    <n v="177117"/>
    <x v="4"/>
    <n v="2010"/>
    <n v="5"/>
    <m/>
    <m/>
    <m/>
    <m/>
    <m/>
    <m/>
    <m/>
    <m/>
    <m/>
    <m/>
    <m/>
    <x v="2"/>
  </r>
  <r>
    <n v="177135"/>
    <x v="5"/>
    <n v="2010"/>
    <n v="4"/>
    <n v="1293644"/>
    <n v="14493075"/>
    <n v="4030375"/>
    <n v="758180"/>
    <n v="3020673"/>
    <n v="0"/>
    <n v="0"/>
    <n v="23595947"/>
    <n v="14937155"/>
    <n v="0"/>
    <n v="38533102"/>
    <x v="3"/>
  </r>
  <r>
    <n v="177144"/>
    <x v="6"/>
    <n v="2010"/>
    <n v="2"/>
    <m/>
    <m/>
    <m/>
    <m/>
    <m/>
    <m/>
    <m/>
    <m/>
    <m/>
    <m/>
    <m/>
    <x v="0"/>
  </r>
  <r>
    <n v="177214"/>
    <x v="7"/>
    <n v="2010"/>
    <n v="2"/>
    <m/>
    <m/>
    <m/>
    <m/>
    <m/>
    <m/>
    <m/>
    <m/>
    <m/>
    <m/>
    <m/>
    <x v="0"/>
  </r>
  <r>
    <n v="177250"/>
    <x v="8"/>
    <n v="2010"/>
    <n v="4"/>
    <n v="3910253"/>
    <n v="820832"/>
    <n v="785581"/>
    <n v="0"/>
    <n v="3636348"/>
    <n v="0"/>
    <n v="0"/>
    <n v="9153014"/>
    <n v="21157047"/>
    <n v="0"/>
    <n v="30310061"/>
    <x v="3"/>
  </r>
  <r>
    <n v="177339"/>
    <x v="9"/>
    <n v="2010"/>
    <n v="2"/>
    <m/>
    <m/>
    <m/>
    <m/>
    <m/>
    <m/>
    <m/>
    <m/>
    <m/>
    <m/>
    <m/>
    <x v="0"/>
  </r>
  <r>
    <n v="177418"/>
    <x v="10"/>
    <n v="2010"/>
    <n v="2"/>
    <m/>
    <m/>
    <m/>
    <m/>
    <m/>
    <m/>
    <m/>
    <m/>
    <m/>
    <m/>
    <m/>
    <x v="0"/>
  </r>
  <r>
    <n v="177472"/>
    <x v="11"/>
    <n v="2010"/>
    <n v="4"/>
    <n v="17042644"/>
    <n v="3532722"/>
    <n v="2317708"/>
    <n v="0"/>
    <n v="7653813"/>
    <n v="0"/>
    <n v="678249"/>
    <n v="31225136"/>
    <n v="44335308"/>
    <n v="0"/>
    <n v="75560444"/>
    <x v="3"/>
  </r>
  <r>
    <n v="177542"/>
    <x v="12"/>
    <n v="2010"/>
    <n v="2"/>
    <m/>
    <m/>
    <m/>
    <m/>
    <m/>
    <m/>
    <m/>
    <m/>
    <m/>
    <m/>
    <m/>
    <x v="0"/>
  </r>
  <r>
    <n v="177551"/>
    <x v="13"/>
    <n v="2010"/>
    <n v="1"/>
    <n v="3538839"/>
    <n v="3026567"/>
    <n v="491773"/>
    <n v="0"/>
    <n v="2288754"/>
    <n v="0"/>
    <n v="705264"/>
    <n v="10146537"/>
    <n v="19070885"/>
    <n v="0"/>
    <n v="31003707"/>
    <x v="1"/>
  </r>
  <r>
    <n v="177676"/>
    <x v="14"/>
    <n v="2010"/>
    <n v="4"/>
    <n v="7953361"/>
    <n v="1325430"/>
    <n v="551324"/>
    <n v="0"/>
    <n v="523201"/>
    <n v="0"/>
    <n v="2044132"/>
    <n v="13442168"/>
    <n v="36825357"/>
    <n v="0"/>
    <n v="50267525"/>
    <x v="3"/>
  </r>
  <r>
    <n v="177940"/>
    <x v="15"/>
    <n v="2010"/>
    <n v="1"/>
    <n v="7385338"/>
    <n v="2347077"/>
    <n v="63900"/>
    <n v="0"/>
    <n v="4639009"/>
    <n v="0"/>
    <n v="754067"/>
    <n v="15242496"/>
    <n v="38636428"/>
    <n v="0"/>
    <n v="55682208"/>
    <x v="1"/>
  </r>
  <r>
    <n v="177968"/>
    <x v="16"/>
    <n v="2010"/>
    <n v="2"/>
    <m/>
    <m/>
    <m/>
    <m/>
    <m/>
    <m/>
    <m/>
    <m/>
    <m/>
    <m/>
    <m/>
    <x v="0"/>
  </r>
  <r>
    <n v="177977"/>
    <x v="17"/>
    <n v="2010"/>
    <n v="4"/>
    <n v="7454783"/>
    <n v="269200"/>
    <n v="1924695"/>
    <n v="0"/>
    <n v="2298517"/>
    <n v="0"/>
    <n v="301296"/>
    <n v="12935996"/>
    <n v="10667388"/>
    <n v="0"/>
    <n v="34861020"/>
    <x v="3"/>
  </r>
  <r>
    <n v="177995"/>
    <x v="18"/>
    <n v="2010"/>
    <n v="4"/>
    <m/>
    <m/>
    <m/>
    <m/>
    <m/>
    <m/>
    <m/>
    <m/>
    <m/>
    <m/>
    <m/>
    <x v="3"/>
  </r>
  <r>
    <n v="178022"/>
    <x v="19"/>
    <n v="2010"/>
    <n v="4"/>
    <m/>
    <m/>
    <m/>
    <m/>
    <m/>
    <m/>
    <m/>
    <m/>
    <m/>
    <m/>
    <m/>
    <x v="3"/>
  </r>
  <r>
    <n v="178059"/>
    <x v="20"/>
    <n v="2010"/>
    <n v="2"/>
    <m/>
    <m/>
    <m/>
    <m/>
    <m/>
    <m/>
    <m/>
    <m/>
    <m/>
    <m/>
    <m/>
    <x v="0"/>
  </r>
  <r>
    <n v="178129"/>
    <x v="21"/>
    <n v="2010"/>
    <n v="0"/>
    <n v="24231354"/>
    <n v="4405001"/>
    <n v="4882019"/>
    <n v="0"/>
    <n v="10079220"/>
    <n v="0"/>
    <n v="4581173"/>
    <n v="48178767"/>
    <n v="97707716"/>
    <n v="0"/>
    <n v="145886483"/>
    <x v="3"/>
  </r>
  <r>
    <n v="178217"/>
    <x v="22"/>
    <n v="2010"/>
    <n v="4"/>
    <n v="8032737"/>
    <n v="2461652"/>
    <n v="714601"/>
    <n v="0"/>
    <n v="3177792"/>
    <n v="0"/>
    <n v="208189"/>
    <n v="15196125"/>
    <n v="20488395"/>
    <n v="0"/>
    <n v="35721770"/>
    <x v="3"/>
  </r>
  <r>
    <n v="178244"/>
    <x v="23"/>
    <n v="2010"/>
    <n v="2"/>
    <m/>
    <m/>
    <m/>
    <m/>
    <m/>
    <m/>
    <m/>
    <m/>
    <m/>
    <m/>
    <m/>
    <x v="0"/>
  </r>
  <r>
    <n v="178341"/>
    <x v="24"/>
    <n v="2010"/>
    <n v="1"/>
    <n v="14929071"/>
    <n v="3510669"/>
    <n v="2998639"/>
    <n v="0"/>
    <n v="6592137"/>
    <n v="0"/>
    <n v="1334209"/>
    <n v="29475385"/>
    <n v="38495018"/>
    <n v="54905"/>
    <n v="75620588"/>
    <x v="1"/>
  </r>
  <r>
    <n v="178369"/>
    <x v="25"/>
    <n v="2010"/>
    <n v="2"/>
    <m/>
    <m/>
    <m/>
    <m/>
    <m/>
    <m/>
    <m/>
    <m/>
    <m/>
    <m/>
    <m/>
    <x v="0"/>
  </r>
  <r>
    <n v="178387"/>
    <x v="26"/>
    <n v="2010"/>
    <n v="1"/>
    <n v="14263453"/>
    <n v="896548"/>
    <n v="1034902"/>
    <n v="0"/>
    <n v="8340068"/>
    <n v="0"/>
    <n v="865827"/>
    <n v="25400798"/>
    <n v="34433606"/>
    <n v="0"/>
    <n v="85164695"/>
    <x v="1"/>
  </r>
  <r>
    <n v="178396"/>
    <x v="27"/>
    <n v="2010"/>
    <n v="1"/>
    <n v="228697046"/>
    <n v="123956754"/>
    <n v="49248814"/>
    <n v="0"/>
    <n v="372747188"/>
    <n v="600237726"/>
    <n v="16588411"/>
    <n v="1448624730"/>
    <n v="396878656"/>
    <n v="0"/>
    <n v="1881091637"/>
    <x v="1"/>
  </r>
  <r>
    <n v="178402"/>
    <x v="28"/>
    <n v="2010"/>
    <n v="1"/>
    <n v="112420670"/>
    <n v="24911320"/>
    <n v="5321092"/>
    <n v="0"/>
    <n v="53390774"/>
    <n v="0"/>
    <n v="9790520"/>
    <n v="220138981"/>
    <n v="131274664"/>
    <n v="0"/>
    <n v="357771830"/>
    <x v="1"/>
  </r>
  <r>
    <n v="178411"/>
    <x v="29"/>
    <n v="2010"/>
    <n v="1"/>
    <n v="47795648"/>
    <n v="22531636"/>
    <n v="3576928"/>
    <n v="0"/>
    <n v="14992079"/>
    <n v="0"/>
    <n v="2703268"/>
    <n v="105578905"/>
    <n v="72074237"/>
    <n v="0"/>
    <n v="188058600"/>
    <x v="1"/>
  </r>
  <r>
    <n v="178420"/>
    <x v="30"/>
    <n v="2010"/>
    <n v="1"/>
    <n v="77428764"/>
    <n v="11642616"/>
    <n v="2402771"/>
    <n v="0"/>
    <n v="25227806"/>
    <n v="0"/>
    <n v="0"/>
    <n v="121837136"/>
    <n v="94830497"/>
    <n v="0"/>
    <n v="221701200"/>
    <x v="1"/>
  </r>
  <r>
    <n v="178439"/>
    <x v="31"/>
    <n v="2010"/>
    <n v="0"/>
    <n v="0"/>
    <n v="843173"/>
    <n v="5644704"/>
    <n v="0"/>
    <n v="17981698"/>
    <n v="0"/>
    <n v="29658008"/>
    <n v="54163691"/>
    <n v="94565268"/>
    <n v="0"/>
    <n v="149632109"/>
    <x v="1"/>
  </r>
  <r>
    <n v="178448"/>
    <x v="32"/>
    <n v="2010"/>
    <n v="4"/>
    <n v="8563811"/>
    <n v="0"/>
    <n v="0"/>
    <n v="0"/>
    <n v="3047081"/>
    <n v="0"/>
    <n v="80032"/>
    <n v="11784999"/>
    <n v="17780262"/>
    <n v="0"/>
    <n v="29604690"/>
    <x v="3"/>
  </r>
  <r>
    <n v="178615"/>
    <x v="33"/>
    <n v="2010"/>
    <n v="1"/>
    <n v="21446832"/>
    <n v="3128572"/>
    <n v="465174"/>
    <n v="0"/>
    <n v="21264255"/>
    <n v="0"/>
    <n v="1680003"/>
    <n v="48583572"/>
    <n v="54871395"/>
    <n v="0"/>
    <n v="109233469"/>
    <x v="1"/>
  </r>
  <r>
    <n v="178624"/>
    <x v="34"/>
    <n v="2010"/>
    <n v="1"/>
    <n v="32049918"/>
    <n v="3270106"/>
    <n v="3172771"/>
    <n v="0"/>
    <n v="17507876"/>
    <n v="0"/>
    <n v="3778278"/>
    <n v="61858514"/>
    <n v="40949709"/>
    <n v="0"/>
    <n v="106354964"/>
    <x v="1"/>
  </r>
  <r>
    <n v="178697"/>
    <x v="35"/>
    <n v="2010"/>
    <n v="2"/>
    <m/>
    <m/>
    <m/>
    <m/>
    <m/>
    <m/>
    <m/>
    <m/>
    <m/>
    <m/>
    <m/>
    <x v="0"/>
  </r>
  <r>
    <n v="178721"/>
    <x v="36"/>
    <n v="2010"/>
    <n v="2"/>
    <m/>
    <m/>
    <m/>
    <m/>
    <m/>
    <m/>
    <m/>
    <m/>
    <m/>
    <m/>
    <m/>
    <x v="0"/>
  </r>
  <r>
    <n v="178785"/>
    <x v="37"/>
    <n v="2010"/>
    <n v="4"/>
    <m/>
    <m/>
    <m/>
    <m/>
    <m/>
    <m/>
    <m/>
    <m/>
    <m/>
    <m/>
    <m/>
    <x v="3"/>
  </r>
  <r>
    <n v="179043"/>
    <x v="38"/>
    <n v="2010"/>
    <n v="2"/>
    <m/>
    <m/>
    <m/>
    <m/>
    <m/>
    <m/>
    <m/>
    <m/>
    <m/>
    <m/>
    <m/>
    <x v="0"/>
  </r>
  <r>
    <n v="179113"/>
    <x v="39"/>
    <n v="2010"/>
    <n v="4"/>
    <m/>
    <m/>
    <m/>
    <m/>
    <m/>
    <m/>
    <m/>
    <m/>
    <m/>
    <m/>
    <m/>
    <x v="3"/>
  </r>
  <r>
    <n v="179159"/>
    <x v="40"/>
    <n v="2010"/>
    <n v="2"/>
    <m/>
    <m/>
    <m/>
    <m/>
    <m/>
    <m/>
    <m/>
    <m/>
    <m/>
    <m/>
    <m/>
    <x v="0"/>
  </r>
  <r>
    <n v="179283"/>
    <x v="41"/>
    <n v="2010"/>
    <n v="0"/>
    <n v="36273422"/>
    <n v="0"/>
    <n v="0"/>
    <n v="5364712"/>
    <n v="13440570"/>
    <n v="0"/>
    <n v="1558935"/>
    <n v="56637639"/>
    <n v="173235041"/>
    <n v="0"/>
    <n v="229872680"/>
    <x v="3"/>
  </r>
  <r>
    <n v="179292"/>
    <x v="42"/>
    <n v="2010"/>
    <n v="4"/>
    <m/>
    <m/>
    <m/>
    <m/>
    <m/>
    <m/>
    <m/>
    <m/>
    <m/>
    <m/>
    <m/>
    <x v="3"/>
  </r>
  <r>
    <n v="179308"/>
    <x v="43"/>
    <n v="2010"/>
    <n v="4"/>
    <m/>
    <m/>
    <m/>
    <m/>
    <m/>
    <m/>
    <m/>
    <m/>
    <m/>
    <m/>
    <m/>
    <x v="3"/>
  </r>
  <r>
    <n v="179326"/>
    <x v="44"/>
    <n v="2010"/>
    <n v="2"/>
    <m/>
    <m/>
    <m/>
    <m/>
    <m/>
    <m/>
    <m/>
    <m/>
    <m/>
    <m/>
    <m/>
    <x v="0"/>
  </r>
  <r>
    <n v="179344"/>
    <x v="45"/>
    <n v="2010"/>
    <n v="4"/>
    <n v="1242635"/>
    <n v="208491"/>
    <n v="120921"/>
    <n v="0"/>
    <n v="509580"/>
    <n v="0"/>
    <n v="82341"/>
    <n v="2521371"/>
    <n v="10866538"/>
    <n v="0"/>
    <n v="13387909"/>
    <x v="3"/>
  </r>
  <r>
    <n v="179539"/>
    <x v="46"/>
    <n v="2010"/>
    <n v="4"/>
    <n v="5456401"/>
    <n v="1627354"/>
    <n v="2454469"/>
    <n v="0"/>
    <n v="3639188"/>
    <n v="0"/>
    <n v="474191"/>
    <n v="13706994"/>
    <n v="20316020"/>
    <n v="0"/>
    <n v="34023014"/>
    <x v="3"/>
  </r>
  <r>
    <n v="179548"/>
    <x v="47"/>
    <n v="2010"/>
    <n v="2"/>
    <m/>
    <m/>
    <m/>
    <m/>
    <m/>
    <m/>
    <m/>
    <m/>
    <m/>
    <m/>
    <m/>
    <x v="0"/>
  </r>
  <r>
    <n v="179557"/>
    <x v="48"/>
    <n v="2010"/>
    <n v="1"/>
    <n v="54649748"/>
    <n v="8248556"/>
    <n v="6494697"/>
    <n v="93548"/>
    <n v="23797928"/>
    <n v="0"/>
    <n v="3565263"/>
    <n v="101082436"/>
    <n v="66967754"/>
    <n v="0"/>
    <n v="172465531"/>
    <x v="1"/>
  </r>
  <r>
    <n v="179566"/>
    <x v="49"/>
    <n v="2010"/>
    <n v="1"/>
    <n v="95443883"/>
    <n v="16241466"/>
    <n v="7949764"/>
    <n v="5510496"/>
    <n v="31660079"/>
    <n v="0"/>
    <n v="13990751"/>
    <n v="170796439"/>
    <n v="112889984"/>
    <n v="0"/>
    <n v="291184138"/>
    <x v="1"/>
  </r>
  <r>
    <n v="179645"/>
    <x v="50"/>
    <n v="2010"/>
    <n v="4"/>
    <n v="61058"/>
    <n v="0"/>
    <n v="0"/>
    <n v="0"/>
    <n v="2206839"/>
    <n v="0"/>
    <n v="126662"/>
    <n v="2394559"/>
    <n v="20150628"/>
    <n v="0"/>
    <n v="22545187"/>
    <x v="3"/>
  </r>
  <r>
    <n v="179715"/>
    <x v="51"/>
    <n v="2010"/>
    <n v="4"/>
    <n v="4862640"/>
    <n v="0"/>
    <n v="0"/>
    <n v="0"/>
    <n v="2129505"/>
    <n v="0"/>
    <n v="0"/>
    <n v="6992145"/>
    <n v="18162986"/>
    <n v="0"/>
    <n v="26512260"/>
    <x v="3"/>
  </r>
  <r>
    <n v="179867"/>
    <x v="52"/>
    <n v="2010"/>
    <n v="2"/>
    <m/>
    <m/>
    <m/>
    <m/>
    <m/>
    <m/>
    <m/>
    <m/>
    <m/>
    <m/>
    <m/>
    <x v="0"/>
  </r>
  <r>
    <n v="179894"/>
    <x v="53"/>
    <n v="2010"/>
    <n v="2"/>
    <m/>
    <m/>
    <m/>
    <m/>
    <m/>
    <m/>
    <m/>
    <m/>
    <m/>
    <m/>
    <m/>
    <x v="0"/>
  </r>
  <r>
    <n v="179919"/>
    <x v="54"/>
    <n v="2010"/>
    <n v="5"/>
    <m/>
    <m/>
    <m/>
    <m/>
    <m/>
    <m/>
    <m/>
    <m/>
    <m/>
    <m/>
    <m/>
    <x v="2"/>
  </r>
  <r>
    <n v="179946"/>
    <x v="55"/>
    <n v="2010"/>
    <n v="2"/>
    <m/>
    <m/>
    <m/>
    <m/>
    <m/>
    <m/>
    <m/>
    <m/>
    <m/>
    <m/>
    <m/>
    <x v="0"/>
  </r>
  <r>
    <n v="179955"/>
    <x v="56"/>
    <n v="2010"/>
    <n v="2"/>
    <m/>
    <m/>
    <m/>
    <m/>
    <m/>
    <m/>
    <m/>
    <m/>
    <m/>
    <m/>
    <m/>
    <x v="0"/>
  </r>
  <r>
    <n v="179964"/>
    <x v="57"/>
    <n v="2010"/>
    <n v="2"/>
    <m/>
    <m/>
    <m/>
    <m/>
    <m/>
    <m/>
    <m/>
    <m/>
    <m/>
    <m/>
    <m/>
    <x v="0"/>
  </r>
  <r>
    <n v="262031"/>
    <x v="58"/>
    <n v="2010"/>
    <n v="4"/>
    <n v="11856187"/>
    <n v="694807"/>
    <n v="3923610"/>
    <n v="0"/>
    <n v="2469127"/>
    <n v="0"/>
    <n v="429414"/>
    <n v="19450973"/>
    <n v="30778794"/>
    <n v="0"/>
    <n v="50229767"/>
    <x v="3"/>
  </r>
  <r>
    <n v="440305"/>
    <x v="59"/>
    <n v="2010"/>
    <n v="4"/>
    <m/>
    <m/>
    <m/>
    <m/>
    <m/>
    <m/>
    <m/>
    <m/>
    <m/>
    <m/>
    <m/>
    <x v="3"/>
  </r>
  <r>
    <n v="442000"/>
    <x v="60"/>
    <n v="2010"/>
    <n v="4"/>
    <m/>
    <m/>
    <m/>
    <m/>
    <m/>
    <m/>
    <m/>
    <m/>
    <m/>
    <m/>
    <m/>
    <x v="3"/>
  </r>
  <r>
    <n v="445267"/>
    <x v="61"/>
    <n v="2010"/>
    <n v="2"/>
    <m/>
    <m/>
    <m/>
    <m/>
    <m/>
    <m/>
    <m/>
    <m/>
    <m/>
    <m/>
    <m/>
    <x v="0"/>
  </r>
  <r>
    <n v="450137"/>
    <x v="62"/>
    <n v="2010"/>
    <n v="4"/>
    <m/>
    <m/>
    <m/>
    <m/>
    <m/>
    <m/>
    <m/>
    <m/>
    <m/>
    <m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L35" firstHeaderRow="1" firstDataRow="2" firstDataCol="1"/>
  <pivotFields count="16">
    <pivotField showAll="0"/>
    <pivotField axis="axisRow" showAll="0" sortType="ascending">
      <items count="64">
        <item x="0"/>
        <item x="61"/>
        <item x="1"/>
        <item x="35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7"/>
        <item x="20"/>
        <item h="1" x="59"/>
        <item h="1" x="60"/>
        <item x="21"/>
        <item h="1" x="18"/>
        <item h="1" x="19"/>
        <item h="1" x="37"/>
        <item x="22"/>
        <item x="23"/>
        <item x="24"/>
        <item x="49"/>
        <item x="45"/>
        <item x="29"/>
        <item x="25"/>
        <item x="26"/>
        <item x="32"/>
        <item x="51"/>
        <item x="34"/>
        <item x="11"/>
        <item x="36"/>
        <item x="38"/>
        <item x="41"/>
        <item h="1" x="42"/>
        <item h="1" x="43"/>
        <item h="1" x="39"/>
        <item h="1" x="62"/>
        <item x="40"/>
        <item x="48"/>
        <item x="44"/>
        <item x="58"/>
        <item x="46"/>
        <item x="47"/>
        <item x="50"/>
        <item x="33"/>
        <item x="2"/>
        <item x="27"/>
        <item x="28"/>
        <item x="30"/>
        <item x="31"/>
        <item x="52"/>
        <item x="53"/>
        <item x="54"/>
        <item x="55"/>
        <item x="56"/>
        <item x="57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sortType="descending">
      <items count="6">
        <item h="1" m="1" x="4"/>
        <item x="1"/>
        <item x="3"/>
        <item h="1" x="0"/>
        <item h="1" x="2"/>
        <item t="default"/>
      </items>
    </pivotField>
  </pivotFields>
  <rowFields count="2">
    <field x="15"/>
    <field x="1"/>
  </rowFields>
  <rowItems count="31">
    <i>
      <x v="1"/>
    </i>
    <i r="1">
      <x v="13"/>
    </i>
    <i r="1">
      <x v="15"/>
    </i>
    <i r="1">
      <x v="27"/>
    </i>
    <i r="1">
      <x v="28"/>
    </i>
    <i r="1">
      <x v="30"/>
    </i>
    <i r="1">
      <x v="32"/>
    </i>
    <i r="1">
      <x v="35"/>
    </i>
    <i r="1">
      <x v="45"/>
    </i>
    <i r="1">
      <x v="51"/>
    </i>
    <i r="1">
      <x v="52"/>
    </i>
    <i r="1">
      <x v="53"/>
    </i>
    <i r="1">
      <x v="54"/>
    </i>
    <i r="1">
      <x v="55"/>
    </i>
    <i r="1">
      <x v="56"/>
    </i>
    <i>
      <x v="2"/>
    </i>
    <i r="1">
      <x v="6"/>
    </i>
    <i r="1">
      <x v="9"/>
    </i>
    <i r="1">
      <x v="14"/>
    </i>
    <i r="1">
      <x v="17"/>
    </i>
    <i r="1">
      <x v="21"/>
    </i>
    <i r="1">
      <x v="25"/>
    </i>
    <i r="1">
      <x v="29"/>
    </i>
    <i r="1">
      <x v="33"/>
    </i>
    <i r="1">
      <x v="34"/>
    </i>
    <i r="1">
      <x v="36"/>
    </i>
    <i r="1">
      <x v="39"/>
    </i>
    <i r="1">
      <x v="47"/>
    </i>
    <i r="1">
      <x v="48"/>
    </i>
    <i r="1">
      <x v="50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Sum of f1b01" fld="4" baseField="0" baseItem="0" numFmtId="3"/>
    <dataField name="Sum of f1b02" fld="5" baseField="0" baseItem="0" numFmtId="3"/>
    <dataField name="Sum of f1b03" fld="6" baseField="0" baseItem="0" numFmtId="3"/>
    <dataField name="Sum of f1b04a" fld="7" baseField="0" baseItem="0" numFmtId="3"/>
    <dataField name="Sum of f1b05" fld="8" baseField="0" baseItem="0" numFmtId="3"/>
    <dataField name="Sum of f1b06" fld="9" baseField="0" baseItem="0" numFmtId="3"/>
    <dataField name="Sum of f1b08" fld="10" baseField="0" baseItem="0" numFmtId="3"/>
    <dataField name="Sum of f1b09" fld="11" baseField="0" baseItem="0" numFmtId="3"/>
    <dataField name="Sum of f1b19" fld="12" baseField="0" baseItem="0" numFmtId="3"/>
    <dataField name="Sum of f1b23" fld="13" baseField="0" baseItem="0" numFmtId="3"/>
    <dataField name="Sum of f1b25" fld="14" baseField="0" baseItem="0" numFmtId="3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/>
  </sheetPr>
  <dimension ref="A1:BG7950"/>
  <sheetViews>
    <sheetView tabSelected="1" showOutlineSymbols="0" view="pageBreakPreview" topLeftCell="A16" zoomScale="85" zoomScaleNormal="85" zoomScaleSheetLayoutView="85" workbookViewId="0">
      <selection activeCell="B57" sqref="B57"/>
    </sheetView>
  </sheetViews>
  <sheetFormatPr defaultColWidth="18.796875" defaultRowHeight="11.25"/>
  <cols>
    <col min="1" max="1" width="39" style="2" customWidth="1"/>
    <col min="2" max="2" width="17.3984375" style="2" customWidth="1"/>
    <col min="3" max="3" width="18" style="2" customWidth="1"/>
    <col min="4" max="4" width="17.796875" style="2" customWidth="1"/>
    <col min="5" max="5" width="17.59765625" style="2" customWidth="1"/>
    <col min="6" max="6" width="17.59765625" style="2" bestFit="1" customWidth="1"/>
    <col min="7" max="7" width="18" style="2" customWidth="1"/>
    <col min="8" max="8" width="17.796875" style="2" customWidth="1"/>
    <col min="9" max="9" width="19.796875" style="2" customWidth="1"/>
    <col min="10" max="10" width="19.59765625" style="2" customWidth="1"/>
    <col min="11" max="11" width="22.796875" style="2" bestFit="1" customWidth="1"/>
    <col min="12" max="12" width="22.59765625" style="2" bestFit="1" customWidth="1"/>
    <col min="13" max="13" width="30.796875" style="2" customWidth="1"/>
    <col min="14" max="16384" width="18.796875" style="2"/>
  </cols>
  <sheetData>
    <row r="1" spans="1:59" ht="12.75" customHeight="1">
      <c r="A1" s="1" t="s">
        <v>20</v>
      </c>
    </row>
    <row r="2" spans="1:59" ht="12.75" customHeight="1">
      <c r="A2" s="1" t="s">
        <v>151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ht="12.7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ht="12.75" customHeight="1" thickTop="1">
      <c r="A4" s="3"/>
      <c r="B4" s="4"/>
      <c r="C4" s="5" t="s">
        <v>11</v>
      </c>
      <c r="D4" s="6"/>
      <c r="E4" s="6"/>
      <c r="F4" s="7" t="s">
        <v>0</v>
      </c>
      <c r="G4" s="8"/>
      <c r="H4" s="4"/>
      <c r="I4" s="30"/>
      <c r="J4" s="9"/>
      <c r="K4" s="10"/>
      <c r="L4" s="7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ht="12.75" customHeight="1">
      <c r="A5" s="1"/>
      <c r="B5" s="11"/>
      <c r="C5" s="12"/>
      <c r="D5" s="12"/>
      <c r="E5" s="12"/>
      <c r="F5" s="13" t="s">
        <v>3</v>
      </c>
      <c r="G5" s="13" t="s">
        <v>0</v>
      </c>
      <c r="H5" s="13" t="s">
        <v>9</v>
      </c>
      <c r="I5" s="31" t="s">
        <v>1</v>
      </c>
      <c r="J5" s="22" t="s">
        <v>21</v>
      </c>
      <c r="K5" s="23"/>
      <c r="L5" s="80" t="s">
        <v>16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ht="12.75" customHeight="1">
      <c r="A6" s="1"/>
      <c r="B6" s="13" t="s">
        <v>4</v>
      </c>
      <c r="C6" s="11"/>
      <c r="D6" s="11"/>
      <c r="E6" s="11"/>
      <c r="F6" s="13" t="s">
        <v>2</v>
      </c>
      <c r="G6" s="11" t="s">
        <v>3</v>
      </c>
      <c r="H6" s="13" t="s">
        <v>13</v>
      </c>
      <c r="I6" s="31" t="s">
        <v>13</v>
      </c>
      <c r="J6" s="22" t="s">
        <v>13</v>
      </c>
      <c r="K6" s="24" t="s">
        <v>22</v>
      </c>
      <c r="L6" s="80" t="s">
        <v>17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 ht="12.75" customHeight="1">
      <c r="A7" s="1"/>
      <c r="B7" s="13" t="s">
        <v>5</v>
      </c>
      <c r="C7" s="13" t="s">
        <v>6</v>
      </c>
      <c r="D7" s="13" t="s">
        <v>7</v>
      </c>
      <c r="E7" s="13" t="s">
        <v>8</v>
      </c>
      <c r="F7" s="13" t="s">
        <v>12</v>
      </c>
      <c r="G7" s="13" t="s">
        <v>19</v>
      </c>
      <c r="H7" s="13" t="s">
        <v>14</v>
      </c>
      <c r="I7" s="31" t="s">
        <v>15</v>
      </c>
      <c r="J7" s="25" t="s">
        <v>23</v>
      </c>
      <c r="K7" s="26" t="s">
        <v>24</v>
      </c>
      <c r="L7" s="81" t="s">
        <v>18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ht="12.75" customHeight="1">
      <c r="A8" s="14"/>
      <c r="B8" s="88"/>
      <c r="C8" s="88"/>
      <c r="D8" s="88"/>
      <c r="E8" s="88"/>
      <c r="F8" s="88"/>
      <c r="G8" s="88"/>
      <c r="H8" s="88"/>
      <c r="I8" s="89"/>
      <c r="J8" s="88"/>
      <c r="K8" s="88"/>
      <c r="L8" s="9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59" ht="12.75" customHeight="1">
      <c r="A9" s="1" t="str">
        <f>pivot!A6</f>
        <v>Harris-Stowe State University</v>
      </c>
      <c r="B9" s="91">
        <f>pivot!B6</f>
        <v>3538839</v>
      </c>
      <c r="C9" s="91">
        <f>pivot!C6</f>
        <v>3026567</v>
      </c>
      <c r="D9" s="91">
        <f>pivot!D6</f>
        <v>491773</v>
      </c>
      <c r="E9" s="91">
        <f>pivot!E6</f>
        <v>0</v>
      </c>
      <c r="F9" s="91">
        <f>pivot!F6</f>
        <v>2288754</v>
      </c>
      <c r="G9" s="91">
        <f>pivot!G6</f>
        <v>0</v>
      </c>
      <c r="H9" s="91">
        <f>pivot!H6</f>
        <v>705264</v>
      </c>
      <c r="I9" s="93">
        <f>pivot!I6</f>
        <v>10146537</v>
      </c>
      <c r="J9" s="92">
        <f>pivot!J6</f>
        <v>19070885</v>
      </c>
      <c r="K9" s="92">
        <f>pivot!K6</f>
        <v>0</v>
      </c>
      <c r="L9" s="90">
        <f>pivot!L6</f>
        <v>31003707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 ht="12.75" customHeight="1">
      <c r="A10" s="1" t="str">
        <f>pivot!A7</f>
        <v>Lincoln University</v>
      </c>
      <c r="B10" s="91">
        <f>pivot!B7</f>
        <v>7385338</v>
      </c>
      <c r="C10" s="91">
        <f>pivot!C7</f>
        <v>2347077</v>
      </c>
      <c r="D10" s="91">
        <f>pivot!D7</f>
        <v>63900</v>
      </c>
      <c r="E10" s="91">
        <f>pivot!E7</f>
        <v>0</v>
      </c>
      <c r="F10" s="91">
        <f>pivot!F7</f>
        <v>4639009</v>
      </c>
      <c r="G10" s="91">
        <f>pivot!G7</f>
        <v>0</v>
      </c>
      <c r="H10" s="91">
        <f>pivot!H7</f>
        <v>754067</v>
      </c>
      <c r="I10" s="93">
        <f>pivot!I7</f>
        <v>15242496</v>
      </c>
      <c r="J10" s="92">
        <f>pivot!J7</f>
        <v>38636428</v>
      </c>
      <c r="K10" s="92">
        <f>pivot!K7</f>
        <v>0</v>
      </c>
      <c r="L10" s="90">
        <f>pivot!L7</f>
        <v>55682208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 ht="12.75" customHeight="1">
      <c r="A11" s="1" t="str">
        <f>pivot!A8</f>
        <v>Missouri Southern State University</v>
      </c>
      <c r="B11" s="91">
        <f>pivot!B8</f>
        <v>14929071</v>
      </c>
      <c r="C11" s="91">
        <f>pivot!C8</f>
        <v>3510669</v>
      </c>
      <c r="D11" s="91">
        <f>pivot!D8</f>
        <v>2998639</v>
      </c>
      <c r="E11" s="91">
        <f>pivot!E8</f>
        <v>0</v>
      </c>
      <c r="F11" s="91">
        <f>pivot!F8</f>
        <v>6592137</v>
      </c>
      <c r="G11" s="91">
        <f>pivot!G8</f>
        <v>0</v>
      </c>
      <c r="H11" s="91">
        <f>pivot!H8</f>
        <v>1334209</v>
      </c>
      <c r="I11" s="93">
        <f>pivot!I8</f>
        <v>29475385</v>
      </c>
      <c r="J11" s="92">
        <f>pivot!J8</f>
        <v>38495018</v>
      </c>
      <c r="K11" s="92">
        <f>pivot!K8</f>
        <v>54905</v>
      </c>
      <c r="L11" s="90">
        <f>pivot!L8</f>
        <v>75620588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 ht="12.75" customHeight="1">
      <c r="A12" s="1" t="str">
        <f>pivot!A9</f>
        <v>Missouri State University</v>
      </c>
      <c r="B12" s="91">
        <f>pivot!B9</f>
        <v>95443883</v>
      </c>
      <c r="C12" s="91">
        <f>pivot!C9</f>
        <v>16241466</v>
      </c>
      <c r="D12" s="91">
        <f>pivot!D9</f>
        <v>7949764</v>
      </c>
      <c r="E12" s="91">
        <f>pivot!E9</f>
        <v>5510496</v>
      </c>
      <c r="F12" s="91">
        <f>pivot!F9</f>
        <v>31660079</v>
      </c>
      <c r="G12" s="91">
        <f>pivot!G9</f>
        <v>0</v>
      </c>
      <c r="H12" s="91">
        <f>pivot!H9</f>
        <v>13990751</v>
      </c>
      <c r="I12" s="93">
        <f>pivot!I9</f>
        <v>170796439</v>
      </c>
      <c r="J12" s="92">
        <f>pivot!J9</f>
        <v>112889984</v>
      </c>
      <c r="K12" s="92">
        <f>pivot!K9</f>
        <v>0</v>
      </c>
      <c r="L12" s="90">
        <f>pivot!L9</f>
        <v>291184138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 ht="12.75" customHeight="1">
      <c r="A13" s="1" t="str">
        <f>pivot!A10</f>
        <v>Missouri University of Science and Technology</v>
      </c>
      <c r="B13" s="91">
        <f>pivot!B10</f>
        <v>47795648</v>
      </c>
      <c r="C13" s="91">
        <f>pivot!C10</f>
        <v>22531636</v>
      </c>
      <c r="D13" s="91">
        <f>pivot!D10</f>
        <v>3576928</v>
      </c>
      <c r="E13" s="91">
        <f>pivot!E10</f>
        <v>0</v>
      </c>
      <c r="F13" s="91">
        <f>pivot!F10</f>
        <v>14992079</v>
      </c>
      <c r="G13" s="91">
        <f>pivot!G10</f>
        <v>0</v>
      </c>
      <c r="H13" s="91">
        <f>pivot!H10</f>
        <v>2703268</v>
      </c>
      <c r="I13" s="93">
        <f>pivot!I10</f>
        <v>105578905</v>
      </c>
      <c r="J13" s="92">
        <f>pivot!J10</f>
        <v>72074237</v>
      </c>
      <c r="K13" s="92">
        <f>pivot!K10</f>
        <v>0</v>
      </c>
      <c r="L13" s="90">
        <f>pivot!L10</f>
        <v>188058600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ht="12.75" customHeight="1">
      <c r="A14" s="1" t="str">
        <f>pivot!A11</f>
        <v>Missouri Western State University</v>
      </c>
      <c r="B14" s="91">
        <f>pivot!B11</f>
        <v>14263453</v>
      </c>
      <c r="C14" s="91">
        <f>pivot!C11</f>
        <v>896548</v>
      </c>
      <c r="D14" s="91">
        <f>pivot!D11</f>
        <v>1034902</v>
      </c>
      <c r="E14" s="91">
        <f>pivot!E11</f>
        <v>0</v>
      </c>
      <c r="F14" s="91">
        <f>pivot!F11</f>
        <v>8340068</v>
      </c>
      <c r="G14" s="91">
        <f>pivot!G11</f>
        <v>0</v>
      </c>
      <c r="H14" s="91">
        <f>pivot!H11</f>
        <v>865827</v>
      </c>
      <c r="I14" s="93">
        <f>pivot!I11</f>
        <v>25400798</v>
      </c>
      <c r="J14" s="92">
        <f>pivot!J11</f>
        <v>34433606</v>
      </c>
      <c r="K14" s="92">
        <f>pivot!K11</f>
        <v>0</v>
      </c>
      <c r="L14" s="90">
        <f>pivot!L11</f>
        <v>85164695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 ht="12.75" customHeight="1">
      <c r="A15" s="1" t="str">
        <f>pivot!A12</f>
        <v>Northwest Missouri State University</v>
      </c>
      <c r="B15" s="91">
        <f>pivot!B12</f>
        <v>32049918</v>
      </c>
      <c r="C15" s="91">
        <f>pivot!C12</f>
        <v>3270106</v>
      </c>
      <c r="D15" s="91">
        <f>pivot!D12</f>
        <v>3172771</v>
      </c>
      <c r="E15" s="91">
        <f>pivot!E12</f>
        <v>0</v>
      </c>
      <c r="F15" s="91">
        <f>pivot!F12</f>
        <v>17507876</v>
      </c>
      <c r="G15" s="91">
        <f>pivot!G12</f>
        <v>0</v>
      </c>
      <c r="H15" s="91">
        <f>pivot!H12</f>
        <v>3778278</v>
      </c>
      <c r="I15" s="93">
        <f>pivot!I12</f>
        <v>61858514</v>
      </c>
      <c r="J15" s="92">
        <f>pivot!J12</f>
        <v>40949709</v>
      </c>
      <c r="K15" s="92">
        <f>pivot!K12</f>
        <v>0</v>
      </c>
      <c r="L15" s="90">
        <f>pivot!L12</f>
        <v>106354964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ht="12.75" customHeight="1">
      <c r="A16" s="1" t="str">
        <f>pivot!A13</f>
        <v>Southeast Missouri State University</v>
      </c>
      <c r="B16" s="91">
        <f>pivot!B13</f>
        <v>54649748</v>
      </c>
      <c r="C16" s="91">
        <f>pivot!C13</f>
        <v>8248556</v>
      </c>
      <c r="D16" s="91">
        <f>pivot!D13</f>
        <v>6494697</v>
      </c>
      <c r="E16" s="91">
        <f>pivot!E13</f>
        <v>93548</v>
      </c>
      <c r="F16" s="91">
        <f>pivot!F13</f>
        <v>23797928</v>
      </c>
      <c r="G16" s="91">
        <f>pivot!G13</f>
        <v>0</v>
      </c>
      <c r="H16" s="91">
        <f>pivot!H13</f>
        <v>3565263</v>
      </c>
      <c r="I16" s="93">
        <f>pivot!I13</f>
        <v>101082436</v>
      </c>
      <c r="J16" s="92">
        <f>pivot!J13</f>
        <v>66967754</v>
      </c>
      <c r="K16" s="92">
        <f>pivot!K13</f>
        <v>0</v>
      </c>
      <c r="L16" s="90">
        <f>pivot!L13</f>
        <v>172465531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ht="12.75" customHeight="1">
      <c r="A17" s="1" t="str">
        <f>pivot!A14</f>
        <v>Truman State University</v>
      </c>
      <c r="B17" s="91">
        <f>pivot!B14</f>
        <v>21446832</v>
      </c>
      <c r="C17" s="91">
        <f>pivot!C14</f>
        <v>3128572</v>
      </c>
      <c r="D17" s="91">
        <f>pivot!D14</f>
        <v>465174</v>
      </c>
      <c r="E17" s="91">
        <f>pivot!E14</f>
        <v>0</v>
      </c>
      <c r="F17" s="91">
        <f>pivot!F14</f>
        <v>21264255</v>
      </c>
      <c r="G17" s="91">
        <f>pivot!G14</f>
        <v>0</v>
      </c>
      <c r="H17" s="91">
        <f>pivot!H14</f>
        <v>1680003</v>
      </c>
      <c r="I17" s="93">
        <f>pivot!I14</f>
        <v>48583572</v>
      </c>
      <c r="J17" s="92">
        <f>pivot!J14</f>
        <v>54871395</v>
      </c>
      <c r="K17" s="92">
        <f>pivot!K14</f>
        <v>0</v>
      </c>
      <c r="L17" s="90">
        <f>pivot!L14</f>
        <v>109233469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ht="12.75" customHeight="1">
      <c r="A18" s="1" t="str">
        <f>pivot!A15</f>
        <v>University of Central Missouri</v>
      </c>
      <c r="B18" s="91">
        <f>pivot!B15</f>
        <v>54280160</v>
      </c>
      <c r="C18" s="91">
        <f>pivot!C15</f>
        <v>1443791</v>
      </c>
      <c r="D18" s="91">
        <f>pivot!D15</f>
        <v>72344</v>
      </c>
      <c r="E18" s="91">
        <f>pivot!E15</f>
        <v>0</v>
      </c>
      <c r="F18" s="91">
        <f>pivot!F15</f>
        <v>25304456</v>
      </c>
      <c r="G18" s="91">
        <f>pivot!G15</f>
        <v>0</v>
      </c>
      <c r="H18" s="91">
        <f>pivot!H15</f>
        <v>6411459</v>
      </c>
      <c r="I18" s="93">
        <f>pivot!I15</f>
        <v>89338965</v>
      </c>
      <c r="J18" s="92">
        <f>pivot!J15</f>
        <v>82267382</v>
      </c>
      <c r="K18" s="92">
        <f>pivot!K15</f>
        <v>0</v>
      </c>
      <c r="L18" s="90">
        <f>pivot!L15</f>
        <v>181521814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ht="12.75" customHeight="1">
      <c r="A19" s="1" t="str">
        <f>pivot!A16</f>
        <v>University of Missouri-Columbia</v>
      </c>
      <c r="B19" s="91">
        <f>pivot!B16</f>
        <v>228697046</v>
      </c>
      <c r="C19" s="91">
        <f>pivot!C16</f>
        <v>123956754</v>
      </c>
      <c r="D19" s="91">
        <f>pivot!D16</f>
        <v>49248814</v>
      </c>
      <c r="E19" s="91">
        <f>pivot!E16</f>
        <v>0</v>
      </c>
      <c r="F19" s="91">
        <f>pivot!F16</f>
        <v>372747188</v>
      </c>
      <c r="G19" s="91">
        <f>pivot!G16</f>
        <v>600237726</v>
      </c>
      <c r="H19" s="91">
        <f>pivot!H16</f>
        <v>16588411</v>
      </c>
      <c r="I19" s="93">
        <f>pivot!I16</f>
        <v>1448624730</v>
      </c>
      <c r="J19" s="92">
        <f>pivot!J16</f>
        <v>396878656</v>
      </c>
      <c r="K19" s="92">
        <f>pivot!K16</f>
        <v>0</v>
      </c>
      <c r="L19" s="90">
        <f>pivot!L16</f>
        <v>1881091637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 ht="12.75" customHeight="1">
      <c r="A20" s="1" t="str">
        <f>pivot!A17</f>
        <v>University of Missouri-Kansas City</v>
      </c>
      <c r="B20" s="91">
        <f>pivot!B17</f>
        <v>112420670</v>
      </c>
      <c r="C20" s="91">
        <f>pivot!C17</f>
        <v>24911320</v>
      </c>
      <c r="D20" s="91">
        <f>pivot!D17</f>
        <v>5321092</v>
      </c>
      <c r="E20" s="91">
        <f>pivot!E17</f>
        <v>0</v>
      </c>
      <c r="F20" s="91">
        <f>pivot!F17</f>
        <v>53390774</v>
      </c>
      <c r="G20" s="91">
        <f>pivot!G17</f>
        <v>0</v>
      </c>
      <c r="H20" s="91">
        <f>pivot!H17</f>
        <v>9790520</v>
      </c>
      <c r="I20" s="93">
        <f>pivot!I17</f>
        <v>220138981</v>
      </c>
      <c r="J20" s="92">
        <f>pivot!J17</f>
        <v>131274664</v>
      </c>
      <c r="K20" s="92">
        <f>pivot!K17</f>
        <v>0</v>
      </c>
      <c r="L20" s="90">
        <f>pivot!L17</f>
        <v>357771830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 ht="12.75" customHeight="1">
      <c r="A21" s="1" t="str">
        <f>pivot!A18</f>
        <v>University of Missouri-St Louis</v>
      </c>
      <c r="B21" s="91">
        <f>pivot!B18</f>
        <v>77428764</v>
      </c>
      <c r="C21" s="91">
        <f>pivot!C18</f>
        <v>11642616</v>
      </c>
      <c r="D21" s="91">
        <f>pivot!D18</f>
        <v>2402771</v>
      </c>
      <c r="E21" s="91">
        <f>pivot!E18</f>
        <v>0</v>
      </c>
      <c r="F21" s="91">
        <f>pivot!F18</f>
        <v>25227806</v>
      </c>
      <c r="G21" s="91">
        <f>pivot!G18</f>
        <v>0</v>
      </c>
      <c r="H21" s="91">
        <f>pivot!H18</f>
        <v>0</v>
      </c>
      <c r="I21" s="93">
        <f>pivot!I18</f>
        <v>121837136</v>
      </c>
      <c r="J21" s="92">
        <f>pivot!J18</f>
        <v>94830497</v>
      </c>
      <c r="K21" s="92">
        <f>pivot!K18</f>
        <v>0</v>
      </c>
      <c r="L21" s="90">
        <f>pivot!L18</f>
        <v>221701200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 ht="12.75" customHeight="1">
      <c r="A22" s="28" t="str">
        <f>pivot!A19</f>
        <v>University of Missouri-Systems Office</v>
      </c>
      <c r="B22" s="102">
        <f>pivot!B19</f>
        <v>0</v>
      </c>
      <c r="C22" s="1">
        <f>pivot!C19</f>
        <v>843173</v>
      </c>
      <c r="D22" s="1">
        <f>pivot!D19</f>
        <v>5644704</v>
      </c>
      <c r="E22" s="1">
        <f>pivot!E19</f>
        <v>0</v>
      </c>
      <c r="F22" s="1">
        <f>pivot!F19</f>
        <v>17981698</v>
      </c>
      <c r="G22" s="1">
        <f>pivot!G19</f>
        <v>0</v>
      </c>
      <c r="H22" s="1">
        <f>pivot!H19</f>
        <v>29658008</v>
      </c>
      <c r="I22" s="93">
        <f>pivot!I19</f>
        <v>54163691</v>
      </c>
      <c r="J22" s="92">
        <f>pivot!J19</f>
        <v>94565268</v>
      </c>
      <c r="K22" s="92">
        <f>pivot!K19</f>
        <v>0</v>
      </c>
      <c r="L22" s="90">
        <f>pivot!L19</f>
        <v>149632109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59" ht="12.75" customHeight="1" thickBot="1">
      <c r="A23" s="21" t="s">
        <v>27</v>
      </c>
      <c r="B23" s="94">
        <f>SUM(B9:B22)</f>
        <v>764329370</v>
      </c>
      <c r="C23" s="94">
        <f t="shared" ref="C23:L23" si="0">SUM(C9:C22)</f>
        <v>225998851</v>
      </c>
      <c r="D23" s="94">
        <f t="shared" si="0"/>
        <v>88938273</v>
      </c>
      <c r="E23" s="94">
        <f t="shared" si="0"/>
        <v>5604044</v>
      </c>
      <c r="F23" s="94">
        <f t="shared" si="0"/>
        <v>625734107</v>
      </c>
      <c r="G23" s="94">
        <f t="shared" si="0"/>
        <v>600237726</v>
      </c>
      <c r="H23" s="94">
        <f t="shared" si="0"/>
        <v>91825328</v>
      </c>
      <c r="I23" s="103">
        <f t="shared" si="0"/>
        <v>2502268585</v>
      </c>
      <c r="J23" s="94">
        <f t="shared" si="0"/>
        <v>1278205483</v>
      </c>
      <c r="K23" s="94">
        <f t="shared" si="0"/>
        <v>54905</v>
      </c>
      <c r="L23" s="103">
        <f t="shared" si="0"/>
        <v>3906486490</v>
      </c>
      <c r="M23" s="15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ht="12.75" customHeight="1" thickTop="1">
      <c r="A24" s="32" t="s">
        <v>28</v>
      </c>
      <c r="B24" s="95">
        <f>B56</f>
        <v>138234930</v>
      </c>
      <c r="C24" s="95">
        <f t="shared" ref="C24:L24" si="1">C56</f>
        <v>138161366</v>
      </c>
      <c r="D24" s="95">
        <f t="shared" si="1"/>
        <v>138161366</v>
      </c>
      <c r="E24" s="95">
        <f t="shared" si="1"/>
        <v>138161366</v>
      </c>
      <c r="F24" s="95">
        <f t="shared" si="1"/>
        <v>138161366</v>
      </c>
      <c r="G24" s="95">
        <f t="shared" si="1"/>
        <v>138161366</v>
      </c>
      <c r="H24" s="95">
        <f t="shared" si="1"/>
        <v>138161366</v>
      </c>
      <c r="I24" s="96">
        <f t="shared" si="1"/>
        <v>138161366</v>
      </c>
      <c r="J24" s="95">
        <f t="shared" si="1"/>
        <v>138161366</v>
      </c>
      <c r="K24" s="95">
        <f t="shared" si="1"/>
        <v>138161366</v>
      </c>
      <c r="L24" s="96">
        <f t="shared" si="1"/>
        <v>138161366</v>
      </c>
      <c r="M24" s="15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59" ht="12.75" customHeight="1" thickBot="1">
      <c r="A25" s="21" t="s">
        <v>29</v>
      </c>
      <c r="B25" s="95">
        <f>SUM(B23,B24)</f>
        <v>902564300</v>
      </c>
      <c r="C25" s="95">
        <v>877554087</v>
      </c>
      <c r="D25" s="95">
        <v>877554087</v>
      </c>
      <c r="E25" s="95">
        <v>877554087</v>
      </c>
      <c r="F25" s="95">
        <v>877554087</v>
      </c>
      <c r="G25" s="95">
        <v>877554087</v>
      </c>
      <c r="H25" s="95">
        <v>877554087</v>
      </c>
      <c r="I25" s="96">
        <v>877554087</v>
      </c>
      <c r="J25" s="95">
        <v>877554087</v>
      </c>
      <c r="K25" s="95">
        <v>877554087</v>
      </c>
      <c r="L25" s="96">
        <v>877554087</v>
      </c>
      <c r="M25" s="15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ht="12.75" customHeight="1" thickTop="1">
      <c r="A26" s="1" t="s">
        <v>10</v>
      </c>
      <c r="B26" s="16"/>
      <c r="C26" s="16"/>
      <c r="D26" s="16"/>
      <c r="E26" s="16"/>
      <c r="F26" s="16"/>
      <c r="G26" s="16"/>
      <c r="H26" s="16"/>
      <c r="I26" s="16"/>
      <c r="J26" s="17"/>
      <c r="K26" s="17"/>
      <c r="L26" s="1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ht="12.75" customHeight="1">
      <c r="A27" s="19"/>
      <c r="B27" s="20"/>
      <c r="C27" s="20"/>
      <c r="D27" s="20"/>
      <c r="E27" s="20"/>
      <c r="F27" s="20"/>
      <c r="G27" s="20"/>
      <c r="H27" s="20"/>
      <c r="I27" s="20"/>
      <c r="J27" s="15"/>
      <c r="K27" s="1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ht="12.75" customHeight="1">
      <c r="A28" s="27" t="s">
        <v>25</v>
      </c>
      <c r="B28" s="20"/>
      <c r="C28" s="20"/>
      <c r="D28" s="20"/>
      <c r="E28" s="20"/>
      <c r="F28" s="20"/>
      <c r="G28" s="20"/>
      <c r="H28" s="20"/>
      <c r="I28" s="20"/>
      <c r="J28" s="15"/>
      <c r="K28" s="1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ht="12.75" customHeight="1">
      <c r="A29" s="27" t="s">
        <v>26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ht="12.75" customHeight="1"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 ht="12.75" customHeight="1"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ht="12.75" customHeight="1">
      <c r="A32" s="1" t="s">
        <v>52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ht="12.75" customHeight="1">
      <c r="A33" s="1" t="s">
        <v>152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ht="12.75" customHeight="1" thickBo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ht="12.75" customHeight="1" thickTop="1">
      <c r="A35" s="46"/>
      <c r="B35" s="47"/>
      <c r="C35" s="46"/>
      <c r="D35" s="46"/>
      <c r="E35" s="46"/>
      <c r="F35" s="47"/>
      <c r="G35" s="47"/>
      <c r="H35" s="47"/>
      <c r="I35" s="48"/>
      <c r="J35" s="49"/>
      <c r="K35" s="8"/>
      <c r="L35" s="50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ht="12.75" customHeight="1">
      <c r="A36" s="32"/>
      <c r="B36" s="51"/>
      <c r="C36" s="52" t="s">
        <v>53</v>
      </c>
      <c r="D36" s="52"/>
      <c r="E36" s="53"/>
      <c r="F36" s="13" t="s">
        <v>0</v>
      </c>
      <c r="G36" s="54"/>
      <c r="H36" s="11"/>
      <c r="I36" s="55"/>
      <c r="J36" s="11"/>
      <c r="K36" s="54"/>
      <c r="L36" s="5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ht="12.75" customHeight="1">
      <c r="A37" s="1"/>
      <c r="B37" s="57"/>
      <c r="C37" s="58"/>
      <c r="D37" s="58"/>
      <c r="E37" s="59"/>
      <c r="F37" s="60" t="s">
        <v>3</v>
      </c>
      <c r="G37" s="60" t="s">
        <v>0</v>
      </c>
      <c r="H37" s="60" t="s">
        <v>9</v>
      </c>
      <c r="I37" s="61" t="s">
        <v>1</v>
      </c>
      <c r="J37" s="60" t="s">
        <v>21</v>
      </c>
      <c r="K37" s="57"/>
      <c r="L37" s="62" t="s">
        <v>16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ht="12.75" customHeight="1">
      <c r="A38" s="32"/>
      <c r="B38" s="60" t="s">
        <v>4</v>
      </c>
      <c r="C38" s="1"/>
      <c r="D38" s="51"/>
      <c r="E38" s="28"/>
      <c r="F38" s="60" t="s">
        <v>2</v>
      </c>
      <c r="G38" s="60" t="s">
        <v>3</v>
      </c>
      <c r="H38" s="60" t="s">
        <v>13</v>
      </c>
      <c r="I38" s="61" t="s">
        <v>13</v>
      </c>
      <c r="J38" s="60" t="s">
        <v>13</v>
      </c>
      <c r="K38" s="54" t="s">
        <v>22</v>
      </c>
      <c r="L38" s="62" t="s">
        <v>17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ht="12.75" customHeight="1">
      <c r="A39" s="63"/>
      <c r="B39" s="64" t="s">
        <v>5</v>
      </c>
      <c r="C39" s="65" t="s">
        <v>6</v>
      </c>
      <c r="D39" s="64" t="s">
        <v>7</v>
      </c>
      <c r="E39" s="66" t="s">
        <v>8</v>
      </c>
      <c r="F39" s="64" t="s">
        <v>12</v>
      </c>
      <c r="G39" s="64" t="s">
        <v>19</v>
      </c>
      <c r="H39" s="64" t="s">
        <v>14</v>
      </c>
      <c r="I39" s="67" t="s">
        <v>15</v>
      </c>
      <c r="J39" s="64" t="s">
        <v>23</v>
      </c>
      <c r="K39" s="68" t="s">
        <v>24</v>
      </c>
      <c r="L39" s="69" t="s">
        <v>18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ht="12.75" customHeight="1">
      <c r="A40" s="1"/>
      <c r="B40" s="51"/>
      <c r="C40" s="1"/>
      <c r="D40" s="51"/>
      <c r="E40" s="28"/>
      <c r="F40" s="51"/>
      <c r="G40" s="51"/>
      <c r="H40" s="51"/>
      <c r="I40" s="70"/>
      <c r="J40" s="51"/>
      <c r="K40" s="71"/>
      <c r="L40" s="7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ht="12.75" customHeight="1">
      <c r="A41" s="1"/>
      <c r="B41" s="73" t="s">
        <v>54</v>
      </c>
      <c r="C41" s="15"/>
      <c r="D41" s="73"/>
      <c r="E41" s="29"/>
      <c r="F41" s="73"/>
      <c r="G41" s="73"/>
      <c r="H41" s="73"/>
      <c r="I41" s="74"/>
      <c r="J41" s="73"/>
      <c r="K41" s="75"/>
      <c r="L41" s="76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ht="12.75" customHeight="1">
      <c r="A42" s="105" t="str">
        <f>pivot!A21</f>
        <v>Crowder College</v>
      </c>
      <c r="B42" s="106">
        <f>pivot!B21</f>
        <v>1293644</v>
      </c>
      <c r="C42" s="106">
        <f>pivot!C21</f>
        <v>14493075</v>
      </c>
      <c r="D42" s="106">
        <f>pivot!D21</f>
        <v>4030375</v>
      </c>
      <c r="E42" s="106">
        <f>pivot!E21</f>
        <v>758180</v>
      </c>
      <c r="F42" s="106">
        <f>pivot!F21</f>
        <v>3020673</v>
      </c>
      <c r="G42" s="106">
        <f>pivot!G21</f>
        <v>0</v>
      </c>
      <c r="H42" s="106">
        <f>pivot!H21</f>
        <v>0</v>
      </c>
      <c r="I42" s="106">
        <f>pivot!I21</f>
        <v>23595947</v>
      </c>
      <c r="J42" s="106">
        <f>pivot!J21</f>
        <v>14937155</v>
      </c>
      <c r="K42" s="106">
        <f>pivot!K21</f>
        <v>0</v>
      </c>
      <c r="L42" s="106">
        <f>pivot!L21</f>
        <v>38533102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ht="12.75" customHeight="1">
      <c r="A43" s="105" t="str">
        <f>pivot!A22</f>
        <v>East Central College</v>
      </c>
      <c r="B43" s="106">
        <f>pivot!B22</f>
        <v>3910253</v>
      </c>
      <c r="C43" s="106">
        <f>pivot!C22</f>
        <v>820832</v>
      </c>
      <c r="D43" s="106">
        <f>pivot!D22</f>
        <v>785581</v>
      </c>
      <c r="E43" s="106">
        <f>pivot!E22</f>
        <v>0</v>
      </c>
      <c r="F43" s="106">
        <f>pivot!F22</f>
        <v>3636348</v>
      </c>
      <c r="G43" s="106">
        <f>pivot!G22</f>
        <v>0</v>
      </c>
      <c r="H43" s="106">
        <f>pivot!H22</f>
        <v>0</v>
      </c>
      <c r="I43" s="106">
        <f>pivot!I22</f>
        <v>9153014</v>
      </c>
      <c r="J43" s="106">
        <f>pivot!J22</f>
        <v>21157047</v>
      </c>
      <c r="K43" s="106">
        <f>pivot!K22</f>
        <v>0</v>
      </c>
      <c r="L43" s="106">
        <f>pivot!L22</f>
        <v>30310061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ht="12.75" customHeight="1">
      <c r="A44" s="105" t="str">
        <f>pivot!A23</f>
        <v>Jefferson College</v>
      </c>
      <c r="B44" s="106">
        <f>pivot!B23</f>
        <v>7953361</v>
      </c>
      <c r="C44" s="106">
        <f>pivot!C23</f>
        <v>1325430</v>
      </c>
      <c r="D44" s="106">
        <f>pivot!D23</f>
        <v>551324</v>
      </c>
      <c r="E44" s="106">
        <f>pivot!E23</f>
        <v>0</v>
      </c>
      <c r="F44" s="106">
        <f>pivot!F23</f>
        <v>523201</v>
      </c>
      <c r="G44" s="106">
        <f>pivot!G23</f>
        <v>0</v>
      </c>
      <c r="H44" s="106">
        <f>pivot!H23</f>
        <v>2044132</v>
      </c>
      <c r="I44" s="106">
        <f>pivot!I23</f>
        <v>13442168</v>
      </c>
      <c r="J44" s="106">
        <f>pivot!J23</f>
        <v>36825357</v>
      </c>
      <c r="K44" s="106">
        <f>pivot!K23</f>
        <v>0</v>
      </c>
      <c r="L44" s="106">
        <f>pivot!L23</f>
        <v>50267525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ht="12.75" customHeight="1">
      <c r="A45" s="105" t="str">
        <f>pivot!A24</f>
        <v>Linn State Technical College</v>
      </c>
      <c r="B45" s="106">
        <f>pivot!B24</f>
        <v>7454783</v>
      </c>
      <c r="C45" s="106">
        <f>pivot!C24</f>
        <v>269200</v>
      </c>
      <c r="D45" s="106">
        <f>pivot!D24</f>
        <v>1924695</v>
      </c>
      <c r="E45" s="106">
        <f>pivot!E24</f>
        <v>0</v>
      </c>
      <c r="F45" s="106">
        <f>pivot!F24</f>
        <v>2298517</v>
      </c>
      <c r="G45" s="106">
        <f>pivot!G24</f>
        <v>0</v>
      </c>
      <c r="H45" s="106">
        <f>pivot!H24</f>
        <v>301296</v>
      </c>
      <c r="I45" s="106">
        <f>pivot!I24</f>
        <v>12935996</v>
      </c>
      <c r="J45" s="106">
        <f>pivot!J24</f>
        <v>10667388</v>
      </c>
      <c r="K45" s="106">
        <f>pivot!K24</f>
        <v>0</v>
      </c>
      <c r="L45" s="106">
        <f>pivot!L24</f>
        <v>34861020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ht="12.75" customHeight="1">
      <c r="A46" s="105" t="str">
        <f>pivot!A25</f>
        <v>Metropolitan Community College-Kansas City</v>
      </c>
      <c r="B46" s="106">
        <f>pivot!B25</f>
        <v>24231354</v>
      </c>
      <c r="C46" s="106">
        <f>pivot!C25</f>
        <v>4405001</v>
      </c>
      <c r="D46" s="106">
        <f>pivot!D25</f>
        <v>4882019</v>
      </c>
      <c r="E46" s="106">
        <f>pivot!E25</f>
        <v>0</v>
      </c>
      <c r="F46" s="106">
        <f>pivot!F25</f>
        <v>10079220</v>
      </c>
      <c r="G46" s="106">
        <f>pivot!G25</f>
        <v>0</v>
      </c>
      <c r="H46" s="106">
        <f>pivot!H25</f>
        <v>4581173</v>
      </c>
      <c r="I46" s="106">
        <f>pivot!I25</f>
        <v>48178767</v>
      </c>
      <c r="J46" s="106">
        <f>pivot!J25</f>
        <v>97707716</v>
      </c>
      <c r="K46" s="106">
        <f>pivot!K25</f>
        <v>0</v>
      </c>
      <c r="L46" s="106">
        <f>pivot!L25</f>
        <v>145886483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ht="12.75" customHeight="1">
      <c r="A47" s="105" t="str">
        <f>pivot!A26</f>
        <v>Mineral Area College</v>
      </c>
      <c r="B47" s="106">
        <f>pivot!B26</f>
        <v>8032737</v>
      </c>
      <c r="C47" s="106">
        <f>pivot!C26</f>
        <v>2461652</v>
      </c>
      <c r="D47" s="106">
        <f>pivot!D26</f>
        <v>714601</v>
      </c>
      <c r="E47" s="106">
        <f>pivot!E26</f>
        <v>0</v>
      </c>
      <c r="F47" s="106">
        <f>pivot!F26</f>
        <v>3177792</v>
      </c>
      <c r="G47" s="106">
        <f>pivot!G26</f>
        <v>0</v>
      </c>
      <c r="H47" s="106">
        <f>pivot!H26</f>
        <v>208189</v>
      </c>
      <c r="I47" s="106">
        <f>pivot!I26</f>
        <v>15196125</v>
      </c>
      <c r="J47" s="106">
        <f>pivot!J26</f>
        <v>20488395</v>
      </c>
      <c r="K47" s="106">
        <f>pivot!K26</f>
        <v>0</v>
      </c>
      <c r="L47" s="106">
        <f>pivot!L26</f>
        <v>35721770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ht="12.75" customHeight="1">
      <c r="A48" s="105" t="str">
        <f>pivot!A27</f>
        <v>Missouri State University-West Plains</v>
      </c>
      <c r="B48" s="106">
        <f>pivot!B27</f>
        <v>1242635</v>
      </c>
      <c r="C48" s="106">
        <f>pivot!C27</f>
        <v>208491</v>
      </c>
      <c r="D48" s="106">
        <f>pivot!D27</f>
        <v>120921</v>
      </c>
      <c r="E48" s="106">
        <f>pivot!E27</f>
        <v>0</v>
      </c>
      <c r="F48" s="106">
        <f>pivot!F27</f>
        <v>509580</v>
      </c>
      <c r="G48" s="106">
        <f>pivot!G27</f>
        <v>0</v>
      </c>
      <c r="H48" s="106">
        <f>pivot!H27</f>
        <v>82341</v>
      </c>
      <c r="I48" s="106">
        <f>pivot!I27</f>
        <v>2521371</v>
      </c>
      <c r="J48" s="106">
        <f>pivot!J27</f>
        <v>10866538</v>
      </c>
      <c r="K48" s="106">
        <f>pivot!K27</f>
        <v>0</v>
      </c>
      <c r="L48" s="106">
        <f>pivot!L27</f>
        <v>13387909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 ht="12.75" customHeight="1">
      <c r="A49" s="105" t="str">
        <f>pivot!A28</f>
        <v>Moberly Area Community College</v>
      </c>
      <c r="B49" s="106">
        <f>pivot!B28</f>
        <v>8563811</v>
      </c>
      <c r="C49" s="106">
        <f>pivot!C28</f>
        <v>0</v>
      </c>
      <c r="D49" s="106">
        <f>pivot!D28</f>
        <v>0</v>
      </c>
      <c r="E49" s="106">
        <f>pivot!E28</f>
        <v>0</v>
      </c>
      <c r="F49" s="106">
        <f>pivot!F28</f>
        <v>3047081</v>
      </c>
      <c r="G49" s="106">
        <f>pivot!G28</f>
        <v>0</v>
      </c>
      <c r="H49" s="106">
        <f>pivot!H28</f>
        <v>80032</v>
      </c>
      <c r="I49" s="106">
        <f>pivot!I28</f>
        <v>11784999</v>
      </c>
      <c r="J49" s="106">
        <f>pivot!J28</f>
        <v>17780262</v>
      </c>
      <c r="K49" s="106">
        <f>pivot!K28</f>
        <v>0</v>
      </c>
      <c r="L49" s="106">
        <f>pivot!L28</f>
        <v>29604690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ht="12.75" customHeight="1">
      <c r="A50" s="105" t="str">
        <f>pivot!A29</f>
        <v>North Central Missouri College</v>
      </c>
      <c r="B50" s="106">
        <f>pivot!B29</f>
        <v>4862640</v>
      </c>
      <c r="C50" s="106">
        <f>pivot!C29</f>
        <v>0</v>
      </c>
      <c r="D50" s="106">
        <f>pivot!D29</f>
        <v>0</v>
      </c>
      <c r="E50" s="106">
        <f>pivot!E29</f>
        <v>0</v>
      </c>
      <c r="F50" s="106">
        <f>pivot!F29</f>
        <v>2129505</v>
      </c>
      <c r="G50" s="106">
        <f>pivot!G29</f>
        <v>0</v>
      </c>
      <c r="H50" s="106">
        <f>pivot!H29</f>
        <v>0</v>
      </c>
      <c r="I50" s="106">
        <f>pivot!I29</f>
        <v>6992145</v>
      </c>
      <c r="J50" s="106">
        <f>pivot!J29</f>
        <v>18162986</v>
      </c>
      <c r="K50" s="106">
        <f>pivot!K29</f>
        <v>0</v>
      </c>
      <c r="L50" s="106">
        <f>pivot!L29</f>
        <v>26512260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ht="12.75" customHeight="1">
      <c r="A51" s="105" t="str">
        <f>pivot!A30</f>
        <v>Ozarks Technical Community College</v>
      </c>
      <c r="B51" s="106">
        <f>pivot!B30</f>
        <v>17042644</v>
      </c>
      <c r="C51" s="106">
        <f>pivot!C30</f>
        <v>3532722</v>
      </c>
      <c r="D51" s="106">
        <f>pivot!D30</f>
        <v>2317708</v>
      </c>
      <c r="E51" s="106">
        <f>pivot!E30</f>
        <v>0</v>
      </c>
      <c r="F51" s="106">
        <f>pivot!F30</f>
        <v>7653813</v>
      </c>
      <c r="G51" s="106">
        <f>pivot!G30</f>
        <v>0</v>
      </c>
      <c r="H51" s="106">
        <f>pivot!H30</f>
        <v>678249</v>
      </c>
      <c r="I51" s="106">
        <f>pivot!I30</f>
        <v>31225136</v>
      </c>
      <c r="J51" s="106">
        <f>pivot!J30</f>
        <v>44335308</v>
      </c>
      <c r="K51" s="106">
        <f>pivot!K30</f>
        <v>0</v>
      </c>
      <c r="L51" s="106">
        <f>pivot!L30</f>
        <v>75560444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ht="12.75" customHeight="1">
      <c r="A52" s="105" t="str">
        <f>pivot!A31</f>
        <v>Saint Louis Community College-Central Office</v>
      </c>
      <c r="B52" s="106">
        <f>pivot!B31</f>
        <v>36273422</v>
      </c>
      <c r="C52" s="106">
        <f>pivot!C31</f>
        <v>0</v>
      </c>
      <c r="D52" s="106">
        <f>pivot!D31</f>
        <v>0</v>
      </c>
      <c r="E52" s="106">
        <f>pivot!E31</f>
        <v>5364712</v>
      </c>
      <c r="F52" s="106">
        <f>pivot!F31</f>
        <v>13440570</v>
      </c>
      <c r="G52" s="106">
        <f>pivot!G31</f>
        <v>0</v>
      </c>
      <c r="H52" s="106">
        <f>pivot!H31</f>
        <v>1558935</v>
      </c>
      <c r="I52" s="106">
        <f>pivot!I31</f>
        <v>56637639</v>
      </c>
      <c r="J52" s="106">
        <f>pivot!J31</f>
        <v>173235041</v>
      </c>
      <c r="K52" s="106">
        <f>pivot!K31</f>
        <v>0</v>
      </c>
      <c r="L52" s="106">
        <f>pivot!L31</f>
        <v>229872680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ht="12.75" customHeight="1">
      <c r="A53" s="105" t="str">
        <f>pivot!A32</f>
        <v>St Charles Community College</v>
      </c>
      <c r="B53" s="106">
        <f>pivot!B32</f>
        <v>11856187</v>
      </c>
      <c r="C53" s="106">
        <f>pivot!C32</f>
        <v>694807</v>
      </c>
      <c r="D53" s="106">
        <f>pivot!D32</f>
        <v>3923610</v>
      </c>
      <c r="E53" s="106">
        <f>pivot!E32</f>
        <v>0</v>
      </c>
      <c r="F53" s="106">
        <f>pivot!F32</f>
        <v>2469127</v>
      </c>
      <c r="G53" s="106">
        <f>pivot!G32</f>
        <v>0</v>
      </c>
      <c r="H53" s="106">
        <f>pivot!H32</f>
        <v>429414</v>
      </c>
      <c r="I53" s="106">
        <f>pivot!I32</f>
        <v>19450973</v>
      </c>
      <c r="J53" s="106">
        <f>pivot!J32</f>
        <v>30778794</v>
      </c>
      <c r="K53" s="106">
        <f>pivot!K32</f>
        <v>0</v>
      </c>
      <c r="L53" s="106">
        <f>pivot!L32</f>
        <v>50229767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 ht="12.75" customHeight="1">
      <c r="A54" s="105" t="str">
        <f>pivot!A33</f>
        <v>State Fair Community College</v>
      </c>
      <c r="B54" s="106">
        <f>pivot!B33</f>
        <v>5456401</v>
      </c>
      <c r="C54" s="106">
        <f>pivot!C33</f>
        <v>1627354</v>
      </c>
      <c r="D54" s="106">
        <f>pivot!D33</f>
        <v>2454469</v>
      </c>
      <c r="E54" s="106">
        <f>pivot!E33</f>
        <v>0</v>
      </c>
      <c r="F54" s="106">
        <f>pivot!F33</f>
        <v>3639188</v>
      </c>
      <c r="G54" s="106">
        <f>pivot!G33</f>
        <v>0</v>
      </c>
      <c r="H54" s="106">
        <f>pivot!H33</f>
        <v>474191</v>
      </c>
      <c r="I54" s="106">
        <f>pivot!I33</f>
        <v>13706994</v>
      </c>
      <c r="J54" s="106">
        <f>pivot!J33</f>
        <v>20316020</v>
      </c>
      <c r="K54" s="106">
        <f>pivot!K33</f>
        <v>0</v>
      </c>
      <c r="L54" s="106">
        <f>pivot!L33</f>
        <v>34023014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ht="12.75" customHeight="1">
      <c r="A55" s="105" t="str">
        <f>pivot!A34</f>
        <v>Three Rivers Community College</v>
      </c>
      <c r="B55" s="106">
        <f>pivot!B34</f>
        <v>61058</v>
      </c>
      <c r="C55" s="106">
        <f>pivot!C34</f>
        <v>0</v>
      </c>
      <c r="D55" s="106">
        <f>pivot!D34</f>
        <v>0</v>
      </c>
      <c r="E55" s="106">
        <f>pivot!E34</f>
        <v>0</v>
      </c>
      <c r="F55" s="106">
        <f>pivot!F34</f>
        <v>2206839</v>
      </c>
      <c r="G55" s="106">
        <f>pivot!G34</f>
        <v>0</v>
      </c>
      <c r="H55" s="106">
        <f>pivot!H34</f>
        <v>126662</v>
      </c>
      <c r="I55" s="106">
        <f>pivot!I34</f>
        <v>2394559</v>
      </c>
      <c r="J55" s="106">
        <f>pivot!J34</f>
        <v>20150628</v>
      </c>
      <c r="K55" s="106">
        <f>pivot!K34</f>
        <v>0</v>
      </c>
      <c r="L55" s="106">
        <f>pivot!L34</f>
        <v>22545187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 ht="12.75" customHeight="1" thickBot="1">
      <c r="A56" s="77" t="s">
        <v>55</v>
      </c>
      <c r="B56" s="84">
        <f>SUM(B42:B55)</f>
        <v>138234930</v>
      </c>
      <c r="C56" s="84">
        <v>138161366</v>
      </c>
      <c r="D56" s="84">
        <v>138161366</v>
      </c>
      <c r="E56" s="104">
        <v>138161366</v>
      </c>
      <c r="F56" s="84">
        <v>138161366</v>
      </c>
      <c r="G56" s="84">
        <v>138161366</v>
      </c>
      <c r="H56" s="84">
        <v>138161366</v>
      </c>
      <c r="I56" s="85">
        <v>138161366</v>
      </c>
      <c r="J56" s="84">
        <v>138161366</v>
      </c>
      <c r="K56" s="84">
        <v>138161366</v>
      </c>
      <c r="L56" s="85">
        <v>138161366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ht="12.75" customHeight="1" thickTop="1">
      <c r="A57" s="46" t="s">
        <v>27</v>
      </c>
      <c r="B57" s="82">
        <f>B23</f>
        <v>764329370</v>
      </c>
      <c r="C57" s="82">
        <v>739392721</v>
      </c>
      <c r="D57" s="82">
        <v>739392721</v>
      </c>
      <c r="E57" s="82">
        <v>739392721</v>
      </c>
      <c r="F57" s="82">
        <v>739392721</v>
      </c>
      <c r="G57" s="82">
        <v>739392721</v>
      </c>
      <c r="H57" s="82">
        <v>739392721</v>
      </c>
      <c r="I57" s="83">
        <v>739392721</v>
      </c>
      <c r="J57" s="82">
        <v>739392721</v>
      </c>
      <c r="K57" s="82">
        <v>739392721</v>
      </c>
      <c r="L57" s="83">
        <v>739392721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ht="12.75" customHeight="1">
      <c r="A58" s="63" t="s">
        <v>29</v>
      </c>
      <c r="B58" s="86">
        <f>SUM(B56:B57)</f>
        <v>902564300</v>
      </c>
      <c r="C58" s="86">
        <v>877554087</v>
      </c>
      <c r="D58" s="86">
        <v>877554087</v>
      </c>
      <c r="E58" s="86">
        <v>877554087</v>
      </c>
      <c r="F58" s="86">
        <v>877554087</v>
      </c>
      <c r="G58" s="86">
        <v>877554087</v>
      </c>
      <c r="H58" s="86">
        <v>877554087</v>
      </c>
      <c r="I58" s="87">
        <v>877554087</v>
      </c>
      <c r="J58" s="86">
        <v>877554087</v>
      </c>
      <c r="K58" s="86">
        <v>877554087</v>
      </c>
      <c r="L58" s="87">
        <v>877554087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 ht="12.75" customHeight="1">
      <c r="A59" s="1" t="s">
        <v>10</v>
      </c>
      <c r="B59" s="20"/>
      <c r="C59" s="20"/>
      <c r="D59" s="20"/>
      <c r="E59" s="20"/>
      <c r="F59" s="20"/>
      <c r="G59" s="20"/>
      <c r="H59" s="20"/>
      <c r="I59" s="20"/>
      <c r="J59" s="20"/>
      <c r="K59" s="15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59" ht="12.75" customHeight="1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ht="12.75" customHeight="1">
      <c r="A61" s="59" t="s">
        <v>25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 ht="12.75" customHeight="1">
      <c r="A62" s="59" t="s">
        <v>26</v>
      </c>
      <c r="B62" s="59"/>
      <c r="C62" s="59"/>
      <c r="D62" s="59"/>
      <c r="E62" s="59"/>
      <c r="F62" s="59"/>
      <c r="G62" s="59"/>
      <c r="H62" s="59"/>
      <c r="I62" s="78"/>
      <c r="J62" s="59"/>
      <c r="K62" s="59"/>
      <c r="L62" s="59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 ht="12.75" customHeight="1"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59" ht="12.75" customHeight="1"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</sheetData>
  <phoneticPr fontId="1" type="noConversion"/>
  <pageMargins left="0.72" right="0.25" top="0.7" bottom="0.25" header="0.5" footer="0.5"/>
  <pageSetup scale="95" fitToHeight="2" orientation="landscape" r:id="rId1"/>
  <headerFooter alignWithMargins="0"/>
  <rowBreaks count="1" manualBreakCount="1">
    <brk id="3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view="pageBreakPreview" zoomScale="60" zoomScaleNormal="100" workbookViewId="0">
      <selection activeCell="E21" sqref="E21"/>
    </sheetView>
  </sheetViews>
  <sheetFormatPr defaultRowHeight="8.25"/>
  <cols>
    <col min="2" max="2" width="13.796875" style="43" customWidth="1"/>
    <col min="3" max="3" width="28" style="43" customWidth="1"/>
    <col min="4" max="10" width="18" customWidth="1"/>
  </cols>
  <sheetData>
    <row r="1" spans="1:10" ht="11.25">
      <c r="A1" s="40"/>
      <c r="B1" s="36"/>
      <c r="C1" s="41"/>
      <c r="D1" s="42" t="s">
        <v>30</v>
      </c>
      <c r="E1" s="42" t="s">
        <v>31</v>
      </c>
      <c r="F1" s="42" t="s">
        <v>32</v>
      </c>
      <c r="G1" s="42" t="s">
        <v>33</v>
      </c>
      <c r="H1" s="42" t="s">
        <v>34</v>
      </c>
      <c r="I1" s="42" t="s">
        <v>35</v>
      </c>
      <c r="J1" s="42" t="s">
        <v>36</v>
      </c>
    </row>
    <row r="2" spans="1:10" ht="11.25">
      <c r="A2" s="108" t="s">
        <v>37</v>
      </c>
      <c r="B2" s="111" t="s">
        <v>38</v>
      </c>
      <c r="C2" s="111"/>
      <c r="D2" s="34">
        <v>45606906</v>
      </c>
      <c r="E2" s="34">
        <v>106092496</v>
      </c>
      <c r="F2" s="34">
        <v>113348031</v>
      </c>
      <c r="G2" s="34">
        <v>121162358</v>
      </c>
      <c r="H2" s="34">
        <v>126424345</v>
      </c>
      <c r="I2" s="34">
        <v>132625995</v>
      </c>
      <c r="J2" s="34">
        <v>135646045</v>
      </c>
    </row>
    <row r="3" spans="1:10" ht="11.25">
      <c r="A3" s="108"/>
      <c r="B3" s="110" t="s">
        <v>39</v>
      </c>
      <c r="C3" s="33" t="s">
        <v>40</v>
      </c>
      <c r="D3" s="34">
        <v>13455482</v>
      </c>
      <c r="E3" s="34">
        <v>49008076</v>
      </c>
      <c r="F3" s="34">
        <v>54925329</v>
      </c>
      <c r="G3" s="34">
        <v>58082390</v>
      </c>
      <c r="H3" s="34">
        <v>57726891</v>
      </c>
      <c r="I3" s="34">
        <v>65109717</v>
      </c>
      <c r="J3" s="34">
        <v>25428709</v>
      </c>
    </row>
    <row r="4" spans="1:10" ht="11.25">
      <c r="A4" s="108"/>
      <c r="B4" s="110"/>
      <c r="C4" s="33" t="s">
        <v>41</v>
      </c>
      <c r="D4" s="34">
        <v>5135281</v>
      </c>
      <c r="E4" s="34">
        <v>15144601</v>
      </c>
      <c r="F4" s="34">
        <v>16098500</v>
      </c>
      <c r="G4" s="34">
        <v>15094096</v>
      </c>
      <c r="H4" s="34">
        <v>15785404</v>
      </c>
      <c r="I4" s="34">
        <v>15253500</v>
      </c>
      <c r="J4" s="34">
        <v>33963840</v>
      </c>
    </row>
    <row r="5" spans="1:10" ht="11.25">
      <c r="A5" s="108"/>
      <c r="B5" s="110"/>
      <c r="C5" s="33" t="s">
        <v>42</v>
      </c>
      <c r="D5" s="34">
        <v>7731531</v>
      </c>
      <c r="E5" s="34">
        <v>9557867</v>
      </c>
      <c r="F5" s="34">
        <v>8056012</v>
      </c>
      <c r="G5" s="34">
        <v>7622424</v>
      </c>
      <c r="H5" s="34">
        <v>6590601</v>
      </c>
      <c r="I5" s="34">
        <v>7121007</v>
      </c>
      <c r="J5" s="34">
        <v>8026916</v>
      </c>
    </row>
    <row r="6" spans="1:10" ht="11.25">
      <c r="A6" s="108"/>
      <c r="B6" s="111" t="s">
        <v>43</v>
      </c>
      <c r="C6" s="111"/>
      <c r="D6" s="34">
        <v>20597373</v>
      </c>
      <c r="E6" s="34">
        <v>35861933</v>
      </c>
      <c r="F6" s="34">
        <v>38439518</v>
      </c>
      <c r="G6" s="34">
        <v>37792377</v>
      </c>
      <c r="H6" s="34">
        <v>39895082</v>
      </c>
      <c r="I6" s="34">
        <v>40304849</v>
      </c>
      <c r="J6" s="34">
        <v>44736625</v>
      </c>
    </row>
    <row r="7" spans="1:10" ht="11.25">
      <c r="A7" s="108"/>
      <c r="B7" s="111" t="s">
        <v>44</v>
      </c>
      <c r="C7" s="111"/>
      <c r="D7" s="34">
        <v>268574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</row>
    <row r="8" spans="1:10" ht="11.25">
      <c r="A8" s="108"/>
      <c r="B8" s="111" t="s">
        <v>45</v>
      </c>
      <c r="C8" s="111"/>
      <c r="D8" s="34">
        <v>6561885</v>
      </c>
      <c r="E8" s="34">
        <v>12644877</v>
      </c>
      <c r="F8" s="34">
        <v>9434528</v>
      </c>
      <c r="G8" s="34">
        <v>11915750</v>
      </c>
      <c r="H8" s="34">
        <v>13239914</v>
      </c>
      <c r="I8" s="34">
        <v>15278124</v>
      </c>
      <c r="J8" s="34">
        <v>17219872</v>
      </c>
    </row>
    <row r="9" spans="1:10" ht="11.25">
      <c r="A9" s="108"/>
      <c r="B9" s="112" t="s">
        <v>46</v>
      </c>
      <c r="C9" s="112"/>
      <c r="D9" s="35">
        <v>99357032</v>
      </c>
      <c r="E9" s="35">
        <v>228309850</v>
      </c>
      <c r="F9" s="35">
        <v>240301918</v>
      </c>
      <c r="G9" s="35">
        <v>251669395</v>
      </c>
      <c r="H9" s="35">
        <v>259662237</v>
      </c>
      <c r="I9" s="35">
        <v>275693192</v>
      </c>
      <c r="J9" s="35">
        <v>265022007</v>
      </c>
    </row>
    <row r="10" spans="1:10" ht="11.25">
      <c r="A10" s="108"/>
      <c r="B10" s="113" t="s">
        <v>47</v>
      </c>
      <c r="C10" s="113"/>
      <c r="D10" s="37">
        <v>123591655</v>
      </c>
      <c r="E10" s="37">
        <v>187199625</v>
      </c>
      <c r="F10" s="37">
        <v>188568561</v>
      </c>
      <c r="G10" s="37">
        <v>195251677</v>
      </c>
      <c r="H10" s="37">
        <v>197415307</v>
      </c>
      <c r="I10" s="37">
        <v>209856359</v>
      </c>
      <c r="J10" s="37">
        <v>289244600</v>
      </c>
    </row>
    <row r="11" spans="1:10" ht="11.25">
      <c r="A11" s="108"/>
      <c r="B11" s="113" t="s">
        <v>48</v>
      </c>
      <c r="C11" s="113"/>
      <c r="D11" s="37">
        <v>4542661</v>
      </c>
      <c r="E11" s="37">
        <v>1724300</v>
      </c>
      <c r="F11" s="37">
        <v>2732752</v>
      </c>
      <c r="G11" s="37">
        <v>2412283</v>
      </c>
      <c r="H11" s="37">
        <v>726646</v>
      </c>
      <c r="I11" s="37">
        <v>1522774</v>
      </c>
      <c r="J11" s="37">
        <v>1985278</v>
      </c>
    </row>
    <row r="12" spans="1:10" ht="11.25">
      <c r="A12" s="115"/>
      <c r="B12" s="116" t="s">
        <v>49</v>
      </c>
      <c r="C12" s="116"/>
      <c r="D12" s="38">
        <v>227491348</v>
      </c>
      <c r="E12" s="38">
        <v>417233775</v>
      </c>
      <c r="F12" s="38">
        <v>431603231</v>
      </c>
      <c r="G12" s="38">
        <v>449333355</v>
      </c>
      <c r="H12" s="38">
        <v>457804190</v>
      </c>
      <c r="I12" s="38">
        <v>487072325</v>
      </c>
      <c r="J12" s="38">
        <v>556251885</v>
      </c>
    </row>
    <row r="13" spans="1:10" ht="11.25">
      <c r="A13" s="107" t="s">
        <v>50</v>
      </c>
      <c r="B13" s="109" t="s">
        <v>38</v>
      </c>
      <c r="C13" s="109"/>
      <c r="D13" s="34">
        <v>378320594</v>
      </c>
      <c r="E13" s="34">
        <v>468067204</v>
      </c>
      <c r="F13" s="34">
        <v>528809364</v>
      </c>
      <c r="G13" s="34">
        <v>582639023</v>
      </c>
      <c r="H13" s="34">
        <v>617144798</v>
      </c>
      <c r="I13" s="34">
        <v>664019712</v>
      </c>
      <c r="J13" s="34">
        <v>693279812</v>
      </c>
    </row>
    <row r="14" spans="1:10" ht="11.25">
      <c r="A14" s="108"/>
      <c r="B14" s="110" t="s">
        <v>39</v>
      </c>
      <c r="C14" s="33" t="s">
        <v>40</v>
      </c>
      <c r="D14" s="34">
        <v>159166947</v>
      </c>
      <c r="E14" s="34">
        <v>226461967</v>
      </c>
      <c r="F14" s="34">
        <v>227566704</v>
      </c>
      <c r="G14" s="34">
        <v>256493191</v>
      </c>
      <c r="H14" s="34">
        <v>264707980</v>
      </c>
      <c r="I14" s="34">
        <v>260363189</v>
      </c>
      <c r="J14" s="34">
        <v>256265508</v>
      </c>
    </row>
    <row r="15" spans="1:10" ht="11.25">
      <c r="A15" s="108"/>
      <c r="B15" s="110"/>
      <c r="C15" s="33" t="s">
        <v>41</v>
      </c>
      <c r="D15" s="34">
        <v>56773038</v>
      </c>
      <c r="E15" s="34">
        <v>45142880</v>
      </c>
      <c r="F15" s="34">
        <v>44297934</v>
      </c>
      <c r="G15" s="34">
        <v>51760430</v>
      </c>
      <c r="H15" s="34">
        <v>47864228</v>
      </c>
      <c r="I15" s="34">
        <v>53748653</v>
      </c>
      <c r="J15" s="34">
        <v>74449849</v>
      </c>
    </row>
    <row r="16" spans="1:10" ht="11.25">
      <c r="A16" s="108"/>
      <c r="B16" s="110"/>
      <c r="C16" s="33" t="s">
        <v>42</v>
      </c>
      <c r="D16" s="34">
        <v>55085173</v>
      </c>
      <c r="E16" s="34">
        <v>59419937</v>
      </c>
      <c r="F16" s="34">
        <v>58686401</v>
      </c>
      <c r="G16" s="34">
        <v>65942401</v>
      </c>
      <c r="H16" s="34">
        <v>55271609</v>
      </c>
      <c r="I16" s="34">
        <v>63496049</v>
      </c>
      <c r="J16" s="34">
        <v>78247754</v>
      </c>
    </row>
    <row r="17" spans="1:10" ht="11.25">
      <c r="A17" s="108"/>
      <c r="B17" s="111" t="s">
        <v>43</v>
      </c>
      <c r="C17" s="111"/>
      <c r="D17" s="34">
        <v>295387578</v>
      </c>
      <c r="E17" s="34">
        <v>374845279</v>
      </c>
      <c r="F17" s="34">
        <v>399236002</v>
      </c>
      <c r="G17" s="34">
        <v>430469732</v>
      </c>
      <c r="H17" s="34">
        <v>463066375</v>
      </c>
      <c r="I17" s="34">
        <v>499633772</v>
      </c>
      <c r="J17" s="34">
        <v>551893387</v>
      </c>
    </row>
    <row r="18" spans="1:10" ht="11.25">
      <c r="A18" s="108"/>
      <c r="B18" s="111" t="s">
        <v>44</v>
      </c>
      <c r="C18" s="111"/>
      <c r="D18" s="34">
        <v>414112600</v>
      </c>
      <c r="E18" s="34">
        <v>376543845</v>
      </c>
      <c r="F18" s="34">
        <v>409556947</v>
      </c>
      <c r="G18" s="34">
        <v>479731956</v>
      </c>
      <c r="H18" s="34">
        <v>517619672</v>
      </c>
      <c r="I18" s="34">
        <v>529530389</v>
      </c>
      <c r="J18" s="34">
        <v>561641502</v>
      </c>
    </row>
    <row r="19" spans="1:10" ht="11.25">
      <c r="A19" s="108"/>
      <c r="B19" s="111" t="s">
        <v>45</v>
      </c>
      <c r="C19" s="111"/>
      <c r="D19" s="34">
        <v>86638666</v>
      </c>
      <c r="E19" s="34">
        <v>100088047</v>
      </c>
      <c r="F19" s="34">
        <v>153851233</v>
      </c>
      <c r="G19" s="34">
        <v>153184616</v>
      </c>
      <c r="H19" s="34">
        <v>154674794</v>
      </c>
      <c r="I19" s="34">
        <v>156620231</v>
      </c>
      <c r="J19" s="34">
        <v>123768085</v>
      </c>
    </row>
    <row r="20" spans="1:10" ht="11.25">
      <c r="A20" s="108"/>
      <c r="B20" s="112" t="s">
        <v>46</v>
      </c>
      <c r="C20" s="112"/>
      <c r="D20" s="35">
        <v>1445484596</v>
      </c>
      <c r="E20" s="35">
        <v>1650569159</v>
      </c>
      <c r="F20" s="35">
        <v>1822004585</v>
      </c>
      <c r="G20" s="35">
        <v>2020221349</v>
      </c>
      <c r="H20" s="35">
        <v>2120349456</v>
      </c>
      <c r="I20" s="35">
        <v>2227411995</v>
      </c>
      <c r="J20" s="35">
        <v>2339545897</v>
      </c>
    </row>
    <row r="21" spans="1:10" ht="11.25">
      <c r="A21" s="108"/>
      <c r="B21" s="113" t="s">
        <v>47</v>
      </c>
      <c r="C21" s="113"/>
      <c r="D21" s="37">
        <v>909377777</v>
      </c>
      <c r="E21" s="37">
        <v>962397005</v>
      </c>
      <c r="F21" s="37">
        <v>941680350</v>
      </c>
      <c r="G21" s="37">
        <v>980726113</v>
      </c>
      <c r="H21" s="37">
        <v>980271039</v>
      </c>
      <c r="I21" s="37">
        <v>1099015710</v>
      </c>
      <c r="J21" s="37">
        <v>1035514634</v>
      </c>
    </row>
    <row r="22" spans="1:10" ht="11.25">
      <c r="A22" s="108"/>
      <c r="B22" s="113" t="s">
        <v>48</v>
      </c>
      <c r="C22" s="113"/>
      <c r="D22" s="37">
        <v>12754231</v>
      </c>
      <c r="E22" s="37">
        <v>73580972</v>
      </c>
      <c r="F22" s="37">
        <v>128208901</v>
      </c>
      <c r="G22" s="37">
        <v>67324455</v>
      </c>
      <c r="H22" s="37">
        <v>84095368</v>
      </c>
      <c r="I22" s="37">
        <v>73471568</v>
      </c>
      <c r="J22" s="37">
        <v>121043141</v>
      </c>
    </row>
    <row r="23" spans="1:10" ht="11.25">
      <c r="A23" s="108"/>
      <c r="B23" s="114" t="s">
        <v>49</v>
      </c>
      <c r="C23" s="114"/>
      <c r="D23" s="39">
        <v>2367616604</v>
      </c>
      <c r="E23" s="39">
        <v>2686547136</v>
      </c>
      <c r="F23" s="39">
        <v>2891893836</v>
      </c>
      <c r="G23" s="39">
        <v>3068271917</v>
      </c>
      <c r="H23" s="39">
        <v>3184715863</v>
      </c>
      <c r="I23" s="39">
        <v>3399899273</v>
      </c>
      <c r="J23" s="39">
        <v>3496103672</v>
      </c>
    </row>
    <row r="24" spans="1:10" ht="11.25">
      <c r="A24" s="107" t="s">
        <v>51</v>
      </c>
      <c r="B24" s="109" t="s">
        <v>38</v>
      </c>
      <c r="C24" s="109"/>
      <c r="D24" s="34">
        <f>SUM(D2,D13)</f>
        <v>423927500</v>
      </c>
      <c r="E24" s="34">
        <f t="shared" ref="E24:J24" si="0">SUM(E2,E13)</f>
        <v>574159700</v>
      </c>
      <c r="F24" s="34">
        <f t="shared" si="0"/>
        <v>642157395</v>
      </c>
      <c r="G24" s="34">
        <f t="shared" si="0"/>
        <v>703801381</v>
      </c>
      <c r="H24" s="34">
        <f t="shared" si="0"/>
        <v>743569143</v>
      </c>
      <c r="I24" s="34">
        <f t="shared" si="0"/>
        <v>796645707</v>
      </c>
      <c r="J24" s="34">
        <f t="shared" si="0"/>
        <v>828925857</v>
      </c>
    </row>
    <row r="25" spans="1:10" ht="11.25">
      <c r="A25" s="108"/>
      <c r="B25" s="110" t="s">
        <v>39</v>
      </c>
      <c r="C25" s="33" t="s">
        <v>40</v>
      </c>
      <c r="D25" s="34">
        <f t="shared" ref="D25:J25" si="1">SUM(D3,D14)</f>
        <v>172622429</v>
      </c>
      <c r="E25" s="34">
        <f t="shared" si="1"/>
        <v>275470043</v>
      </c>
      <c r="F25" s="34">
        <f t="shared" si="1"/>
        <v>282492033</v>
      </c>
      <c r="G25" s="34">
        <f t="shared" si="1"/>
        <v>314575581</v>
      </c>
      <c r="H25" s="34">
        <f t="shared" si="1"/>
        <v>322434871</v>
      </c>
      <c r="I25" s="34">
        <f t="shared" si="1"/>
        <v>325472906</v>
      </c>
      <c r="J25" s="34">
        <f t="shared" si="1"/>
        <v>281694217</v>
      </c>
    </row>
    <row r="26" spans="1:10" ht="11.25">
      <c r="A26" s="108"/>
      <c r="B26" s="110"/>
      <c r="C26" s="33" t="s">
        <v>41</v>
      </c>
      <c r="D26" s="34">
        <f t="shared" ref="D26:J26" si="2">SUM(D4,D15)</f>
        <v>61908319</v>
      </c>
      <c r="E26" s="34">
        <f t="shared" si="2"/>
        <v>60287481</v>
      </c>
      <c r="F26" s="34">
        <f t="shared" si="2"/>
        <v>60396434</v>
      </c>
      <c r="G26" s="34">
        <f t="shared" si="2"/>
        <v>66854526</v>
      </c>
      <c r="H26" s="34">
        <f t="shared" si="2"/>
        <v>63649632</v>
      </c>
      <c r="I26" s="34">
        <f t="shared" si="2"/>
        <v>69002153</v>
      </c>
      <c r="J26" s="34">
        <f t="shared" si="2"/>
        <v>108413689</v>
      </c>
    </row>
    <row r="27" spans="1:10" ht="11.25">
      <c r="A27" s="108"/>
      <c r="B27" s="110"/>
      <c r="C27" s="33" t="s">
        <v>42</v>
      </c>
      <c r="D27" s="34">
        <f t="shared" ref="D27:J27" si="3">SUM(D5,D16)</f>
        <v>62816704</v>
      </c>
      <c r="E27" s="34">
        <f t="shared" si="3"/>
        <v>68977804</v>
      </c>
      <c r="F27" s="34">
        <f t="shared" si="3"/>
        <v>66742413</v>
      </c>
      <c r="G27" s="34">
        <f t="shared" si="3"/>
        <v>73564825</v>
      </c>
      <c r="H27" s="34">
        <f t="shared" si="3"/>
        <v>61862210</v>
      </c>
      <c r="I27" s="34">
        <f t="shared" si="3"/>
        <v>70617056</v>
      </c>
      <c r="J27" s="34">
        <f t="shared" si="3"/>
        <v>86274670</v>
      </c>
    </row>
    <row r="28" spans="1:10" ht="11.25">
      <c r="A28" s="108"/>
      <c r="B28" s="111" t="s">
        <v>43</v>
      </c>
      <c r="C28" s="111"/>
      <c r="D28" s="34">
        <f t="shared" ref="D28:J28" si="4">SUM(D6,D17)</f>
        <v>315984951</v>
      </c>
      <c r="E28" s="34">
        <f t="shared" si="4"/>
        <v>410707212</v>
      </c>
      <c r="F28" s="34">
        <f t="shared" si="4"/>
        <v>437675520</v>
      </c>
      <c r="G28" s="34">
        <f t="shared" si="4"/>
        <v>468262109</v>
      </c>
      <c r="H28" s="34">
        <f t="shared" si="4"/>
        <v>502961457</v>
      </c>
      <c r="I28" s="34">
        <f t="shared" si="4"/>
        <v>539938621</v>
      </c>
      <c r="J28" s="34">
        <f t="shared" si="4"/>
        <v>596630012</v>
      </c>
    </row>
    <row r="29" spans="1:10" ht="11.25">
      <c r="A29" s="108"/>
      <c r="B29" s="111" t="s">
        <v>44</v>
      </c>
      <c r="C29" s="111"/>
      <c r="D29" s="34">
        <f t="shared" ref="D29:J29" si="5">SUM(D7,D18)</f>
        <v>414381174</v>
      </c>
      <c r="E29" s="34">
        <f t="shared" si="5"/>
        <v>376543845</v>
      </c>
      <c r="F29" s="34">
        <f t="shared" si="5"/>
        <v>409556947</v>
      </c>
      <c r="G29" s="34">
        <f t="shared" si="5"/>
        <v>479731956</v>
      </c>
      <c r="H29" s="34">
        <f t="shared" si="5"/>
        <v>517619672</v>
      </c>
      <c r="I29" s="34">
        <f t="shared" si="5"/>
        <v>529530389</v>
      </c>
      <c r="J29" s="34">
        <f t="shared" si="5"/>
        <v>561641502</v>
      </c>
    </row>
    <row r="30" spans="1:10" ht="11.25">
      <c r="A30" s="108"/>
      <c r="B30" s="111" t="s">
        <v>45</v>
      </c>
      <c r="C30" s="111"/>
      <c r="D30" s="34">
        <f t="shared" ref="D30:J30" si="6">SUM(D8,D19)</f>
        <v>93200551</v>
      </c>
      <c r="E30" s="34">
        <f t="shared" si="6"/>
        <v>112732924</v>
      </c>
      <c r="F30" s="34">
        <f t="shared" si="6"/>
        <v>163285761</v>
      </c>
      <c r="G30" s="34">
        <f t="shared" si="6"/>
        <v>165100366</v>
      </c>
      <c r="H30" s="34">
        <f t="shared" si="6"/>
        <v>167914708</v>
      </c>
      <c r="I30" s="34">
        <f t="shared" si="6"/>
        <v>171898355</v>
      </c>
      <c r="J30" s="34">
        <f t="shared" si="6"/>
        <v>140987957</v>
      </c>
    </row>
    <row r="31" spans="1:10" ht="11.25">
      <c r="A31" s="108"/>
      <c r="B31" s="112" t="s">
        <v>46</v>
      </c>
      <c r="C31" s="112"/>
      <c r="D31" s="35">
        <f t="shared" ref="D31:J31" si="7">SUM(D9,D20)</f>
        <v>1544841628</v>
      </c>
      <c r="E31" s="35">
        <f t="shared" si="7"/>
        <v>1878879009</v>
      </c>
      <c r="F31" s="35">
        <f t="shared" si="7"/>
        <v>2062306503</v>
      </c>
      <c r="G31" s="35">
        <f t="shared" si="7"/>
        <v>2271890744</v>
      </c>
      <c r="H31" s="35">
        <f t="shared" si="7"/>
        <v>2380011693</v>
      </c>
      <c r="I31" s="35">
        <f t="shared" si="7"/>
        <v>2503105187</v>
      </c>
      <c r="J31" s="35">
        <f t="shared" si="7"/>
        <v>2604567904</v>
      </c>
    </row>
    <row r="32" spans="1:10" ht="11.25">
      <c r="A32" s="108"/>
      <c r="B32" s="113" t="s">
        <v>47</v>
      </c>
      <c r="C32" s="113"/>
      <c r="D32" s="37">
        <f t="shared" ref="D32:J32" si="8">SUM(D10,D21)</f>
        <v>1032969432</v>
      </c>
      <c r="E32" s="37">
        <f t="shared" si="8"/>
        <v>1149596630</v>
      </c>
      <c r="F32" s="37">
        <f t="shared" si="8"/>
        <v>1130248911</v>
      </c>
      <c r="G32" s="37">
        <f t="shared" si="8"/>
        <v>1175977790</v>
      </c>
      <c r="H32" s="37">
        <f t="shared" si="8"/>
        <v>1177686346</v>
      </c>
      <c r="I32" s="37">
        <f t="shared" si="8"/>
        <v>1308872069</v>
      </c>
      <c r="J32" s="37">
        <f t="shared" si="8"/>
        <v>1324759234</v>
      </c>
    </row>
    <row r="33" spans="1:10" ht="11.25">
      <c r="A33" s="108"/>
      <c r="B33" s="113" t="s">
        <v>48</v>
      </c>
      <c r="C33" s="113"/>
      <c r="D33" s="37">
        <f t="shared" ref="D33:J33" si="9">SUM(D11,D22)</f>
        <v>17296892</v>
      </c>
      <c r="E33" s="37">
        <f t="shared" si="9"/>
        <v>75305272</v>
      </c>
      <c r="F33" s="37">
        <f t="shared" si="9"/>
        <v>130941653</v>
      </c>
      <c r="G33" s="37">
        <f t="shared" si="9"/>
        <v>69736738</v>
      </c>
      <c r="H33" s="37">
        <f t="shared" si="9"/>
        <v>84822014</v>
      </c>
      <c r="I33" s="37">
        <f t="shared" si="9"/>
        <v>74994342</v>
      </c>
      <c r="J33" s="37">
        <f t="shared" si="9"/>
        <v>123028419</v>
      </c>
    </row>
    <row r="34" spans="1:10" ht="11.25">
      <c r="A34" s="108"/>
      <c r="B34" s="114" t="s">
        <v>49</v>
      </c>
      <c r="C34" s="114"/>
      <c r="D34" s="39">
        <f t="shared" ref="D34:J34" si="10">SUM(D12,D23)</f>
        <v>2595107952</v>
      </c>
      <c r="E34" s="39">
        <f t="shared" si="10"/>
        <v>3103780911</v>
      </c>
      <c r="F34" s="39">
        <f t="shared" si="10"/>
        <v>3323497067</v>
      </c>
      <c r="G34" s="39">
        <f t="shared" si="10"/>
        <v>3517605272</v>
      </c>
      <c r="H34" s="39">
        <f t="shared" si="10"/>
        <v>3642520053</v>
      </c>
      <c r="I34" s="39">
        <f t="shared" si="10"/>
        <v>3886971598</v>
      </c>
      <c r="J34" s="39">
        <f t="shared" si="10"/>
        <v>4052355557</v>
      </c>
    </row>
  </sheetData>
  <mergeCells count="30">
    <mergeCell ref="A2:A12"/>
    <mergeCell ref="B12:C12"/>
    <mergeCell ref="B13:C13"/>
    <mergeCell ref="B17:C17"/>
    <mergeCell ref="B18:C18"/>
    <mergeCell ref="B3:B5"/>
    <mergeCell ref="B2:C2"/>
    <mergeCell ref="B6:C6"/>
    <mergeCell ref="B7:C7"/>
    <mergeCell ref="B8:C8"/>
    <mergeCell ref="B9:C9"/>
    <mergeCell ref="B10:C10"/>
    <mergeCell ref="B11:C11"/>
    <mergeCell ref="B21:C21"/>
    <mergeCell ref="B22:C22"/>
    <mergeCell ref="B23:C23"/>
    <mergeCell ref="B14:B16"/>
    <mergeCell ref="A13:A23"/>
    <mergeCell ref="B19:C19"/>
    <mergeCell ref="B20:C20"/>
    <mergeCell ref="A24:A34"/>
    <mergeCell ref="B24:C24"/>
    <mergeCell ref="B25:B27"/>
    <mergeCell ref="B28:C28"/>
    <mergeCell ref="B29:C29"/>
    <mergeCell ref="B30:C30"/>
    <mergeCell ref="B31:C31"/>
    <mergeCell ref="B32:C32"/>
    <mergeCell ref="B33:C33"/>
    <mergeCell ref="B34:C34"/>
  </mergeCells>
  <pageMargins left="0.7" right="0.7" top="0.75" bottom="0.7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L35"/>
  <sheetViews>
    <sheetView workbookViewId="0">
      <selection activeCell="A21" sqref="A21:A34"/>
    </sheetView>
  </sheetViews>
  <sheetFormatPr defaultRowHeight="8.25"/>
  <cols>
    <col min="1" max="1" width="40.796875" customWidth="1"/>
    <col min="2" max="2" width="13.796875" customWidth="1"/>
    <col min="3" max="4" width="14" customWidth="1"/>
    <col min="5" max="5" width="15" customWidth="1"/>
    <col min="6" max="6" width="13.796875" customWidth="1"/>
    <col min="7" max="8" width="14" customWidth="1"/>
    <col min="9" max="9" width="15.19921875" customWidth="1"/>
    <col min="10" max="10" width="15" customWidth="1"/>
    <col min="11" max="11" width="14" customWidth="1"/>
    <col min="12" max="12" width="15.796875" customWidth="1"/>
  </cols>
  <sheetData>
    <row r="3" spans="1:12">
      <c r="B3" s="98" t="s">
        <v>139</v>
      </c>
    </row>
    <row r="4" spans="1:12">
      <c r="A4" s="98" t="s">
        <v>137</v>
      </c>
      <c r="B4" t="s">
        <v>140</v>
      </c>
      <c r="C4" t="s">
        <v>141</v>
      </c>
      <c r="D4" t="s">
        <v>142</v>
      </c>
      <c r="E4" t="s">
        <v>143</v>
      </c>
      <c r="F4" t="s">
        <v>144</v>
      </c>
      <c r="G4" t="s">
        <v>145</v>
      </c>
      <c r="H4" t="s">
        <v>146</v>
      </c>
      <c r="I4" t="s">
        <v>147</v>
      </c>
      <c r="J4" t="s">
        <v>148</v>
      </c>
      <c r="K4" t="s">
        <v>149</v>
      </c>
      <c r="L4" t="s">
        <v>150</v>
      </c>
    </row>
    <row r="5" spans="1:12">
      <c r="A5" s="43" t="s">
        <v>101</v>
      </c>
      <c r="B5" s="100">
        <v>764329370</v>
      </c>
      <c r="C5" s="100">
        <v>225998851</v>
      </c>
      <c r="D5" s="100">
        <v>88938273</v>
      </c>
      <c r="E5" s="100">
        <v>5604044</v>
      </c>
      <c r="F5" s="100">
        <v>625734107</v>
      </c>
      <c r="G5" s="100">
        <v>600237726</v>
      </c>
      <c r="H5" s="100">
        <v>91825328</v>
      </c>
      <c r="I5" s="100">
        <v>2502268585</v>
      </c>
      <c r="J5" s="100">
        <v>1278205483</v>
      </c>
      <c r="K5" s="100">
        <v>54905</v>
      </c>
      <c r="L5" s="100">
        <v>3906486490</v>
      </c>
    </row>
    <row r="6" spans="1:12">
      <c r="A6" s="99" t="s">
        <v>56</v>
      </c>
      <c r="B6" s="100">
        <v>3538839</v>
      </c>
      <c r="C6" s="100">
        <v>3026567</v>
      </c>
      <c r="D6" s="100">
        <v>491773</v>
      </c>
      <c r="E6" s="100">
        <v>0</v>
      </c>
      <c r="F6" s="100">
        <v>2288754</v>
      </c>
      <c r="G6" s="100">
        <v>0</v>
      </c>
      <c r="H6" s="100">
        <v>705264</v>
      </c>
      <c r="I6" s="100">
        <v>10146537</v>
      </c>
      <c r="J6" s="100">
        <v>19070885</v>
      </c>
      <c r="K6" s="100">
        <v>0</v>
      </c>
      <c r="L6" s="100">
        <v>31003707</v>
      </c>
    </row>
    <row r="7" spans="1:12">
      <c r="A7" s="99" t="s">
        <v>69</v>
      </c>
      <c r="B7" s="100">
        <v>7385338</v>
      </c>
      <c r="C7" s="100">
        <v>2347077</v>
      </c>
      <c r="D7" s="100">
        <v>63900</v>
      </c>
      <c r="E7" s="100">
        <v>0</v>
      </c>
      <c r="F7" s="100">
        <v>4639009</v>
      </c>
      <c r="G7" s="100">
        <v>0</v>
      </c>
      <c r="H7" s="100">
        <v>754067</v>
      </c>
      <c r="I7" s="100">
        <v>15242496</v>
      </c>
      <c r="J7" s="100">
        <v>38636428</v>
      </c>
      <c r="K7" s="100">
        <v>0</v>
      </c>
      <c r="L7" s="100">
        <v>55682208</v>
      </c>
    </row>
    <row r="8" spans="1:12">
      <c r="A8" s="99" t="s">
        <v>57</v>
      </c>
      <c r="B8" s="100">
        <v>14929071</v>
      </c>
      <c r="C8" s="100">
        <v>3510669</v>
      </c>
      <c r="D8" s="100">
        <v>2998639</v>
      </c>
      <c r="E8" s="100">
        <v>0</v>
      </c>
      <c r="F8" s="100">
        <v>6592137</v>
      </c>
      <c r="G8" s="100">
        <v>0</v>
      </c>
      <c r="H8" s="100">
        <v>1334209</v>
      </c>
      <c r="I8" s="100">
        <v>29475385</v>
      </c>
      <c r="J8" s="100">
        <v>38495018</v>
      </c>
      <c r="K8" s="100">
        <v>54905</v>
      </c>
      <c r="L8" s="100">
        <v>75620588</v>
      </c>
    </row>
    <row r="9" spans="1:12">
      <c r="A9" s="99" t="s">
        <v>58</v>
      </c>
      <c r="B9" s="100">
        <v>95443883</v>
      </c>
      <c r="C9" s="100">
        <v>16241466</v>
      </c>
      <c r="D9" s="100">
        <v>7949764</v>
      </c>
      <c r="E9" s="100">
        <v>5510496</v>
      </c>
      <c r="F9" s="100">
        <v>31660079</v>
      </c>
      <c r="G9" s="100">
        <v>0</v>
      </c>
      <c r="H9" s="100">
        <v>13990751</v>
      </c>
      <c r="I9" s="100">
        <v>170796439</v>
      </c>
      <c r="J9" s="100">
        <v>112889984</v>
      </c>
      <c r="K9" s="100">
        <v>0</v>
      </c>
      <c r="L9" s="100">
        <v>291184138</v>
      </c>
    </row>
    <row r="10" spans="1:12">
      <c r="A10" s="99" t="s">
        <v>59</v>
      </c>
      <c r="B10" s="100">
        <v>47795648</v>
      </c>
      <c r="C10" s="100">
        <v>22531636</v>
      </c>
      <c r="D10" s="100">
        <v>3576928</v>
      </c>
      <c r="E10" s="100">
        <v>0</v>
      </c>
      <c r="F10" s="100">
        <v>14992079</v>
      </c>
      <c r="G10" s="100">
        <v>0</v>
      </c>
      <c r="H10" s="100">
        <v>2703268</v>
      </c>
      <c r="I10" s="100">
        <v>105578905</v>
      </c>
      <c r="J10" s="100">
        <v>72074237</v>
      </c>
      <c r="K10" s="100">
        <v>0</v>
      </c>
      <c r="L10" s="100">
        <v>188058600</v>
      </c>
    </row>
    <row r="11" spans="1:12">
      <c r="A11" s="99" t="s">
        <v>60</v>
      </c>
      <c r="B11" s="100">
        <v>14263453</v>
      </c>
      <c r="C11" s="100">
        <v>896548</v>
      </c>
      <c r="D11" s="100">
        <v>1034902</v>
      </c>
      <c r="E11" s="100">
        <v>0</v>
      </c>
      <c r="F11" s="100">
        <v>8340068</v>
      </c>
      <c r="G11" s="100">
        <v>0</v>
      </c>
      <c r="H11" s="100">
        <v>865827</v>
      </c>
      <c r="I11" s="100">
        <v>25400798</v>
      </c>
      <c r="J11" s="100">
        <v>34433606</v>
      </c>
      <c r="K11" s="100">
        <v>0</v>
      </c>
      <c r="L11" s="100">
        <v>85164695</v>
      </c>
    </row>
    <row r="12" spans="1:12">
      <c r="A12" s="99" t="s">
        <v>61</v>
      </c>
      <c r="B12" s="100">
        <v>32049918</v>
      </c>
      <c r="C12" s="100">
        <v>3270106</v>
      </c>
      <c r="D12" s="100">
        <v>3172771</v>
      </c>
      <c r="E12" s="100">
        <v>0</v>
      </c>
      <c r="F12" s="100">
        <v>17507876</v>
      </c>
      <c r="G12" s="100">
        <v>0</v>
      </c>
      <c r="H12" s="100">
        <v>3778278</v>
      </c>
      <c r="I12" s="100">
        <v>61858514</v>
      </c>
      <c r="J12" s="100">
        <v>40949709</v>
      </c>
      <c r="K12" s="100">
        <v>0</v>
      </c>
      <c r="L12" s="100">
        <v>106354964</v>
      </c>
    </row>
    <row r="13" spans="1:12">
      <c r="A13" s="99" t="s">
        <v>62</v>
      </c>
      <c r="B13" s="100">
        <v>54649748</v>
      </c>
      <c r="C13" s="100">
        <v>8248556</v>
      </c>
      <c r="D13" s="100">
        <v>6494697</v>
      </c>
      <c r="E13" s="100">
        <v>93548</v>
      </c>
      <c r="F13" s="100">
        <v>23797928</v>
      </c>
      <c r="G13" s="100">
        <v>0</v>
      </c>
      <c r="H13" s="100">
        <v>3565263</v>
      </c>
      <c r="I13" s="100">
        <v>101082436</v>
      </c>
      <c r="J13" s="100">
        <v>66967754</v>
      </c>
      <c r="K13" s="100">
        <v>0</v>
      </c>
      <c r="L13" s="100">
        <v>172465531</v>
      </c>
    </row>
    <row r="14" spans="1:12">
      <c r="A14" s="99" t="s">
        <v>63</v>
      </c>
      <c r="B14" s="100">
        <v>21446832</v>
      </c>
      <c r="C14" s="100">
        <v>3128572</v>
      </c>
      <c r="D14" s="100">
        <v>465174</v>
      </c>
      <c r="E14" s="100">
        <v>0</v>
      </c>
      <c r="F14" s="100">
        <v>21264255</v>
      </c>
      <c r="G14" s="100">
        <v>0</v>
      </c>
      <c r="H14" s="100">
        <v>1680003</v>
      </c>
      <c r="I14" s="100">
        <v>48583572</v>
      </c>
      <c r="J14" s="100">
        <v>54871395</v>
      </c>
      <c r="K14" s="100">
        <v>0</v>
      </c>
      <c r="L14" s="100">
        <v>109233469</v>
      </c>
    </row>
    <row r="15" spans="1:12">
      <c r="A15" s="99" t="s">
        <v>64</v>
      </c>
      <c r="B15" s="100">
        <v>54280160</v>
      </c>
      <c r="C15" s="100">
        <v>1443791</v>
      </c>
      <c r="D15" s="100">
        <v>72344</v>
      </c>
      <c r="E15" s="100">
        <v>0</v>
      </c>
      <c r="F15" s="100">
        <v>25304456</v>
      </c>
      <c r="G15" s="100">
        <v>0</v>
      </c>
      <c r="H15" s="100">
        <v>6411459</v>
      </c>
      <c r="I15" s="100">
        <v>89338965</v>
      </c>
      <c r="J15" s="100">
        <v>82267382</v>
      </c>
      <c r="K15" s="100">
        <v>0</v>
      </c>
      <c r="L15" s="100">
        <v>181521814</v>
      </c>
    </row>
    <row r="16" spans="1:12">
      <c r="A16" s="99" t="s">
        <v>65</v>
      </c>
      <c r="B16" s="100">
        <v>228697046</v>
      </c>
      <c r="C16" s="100">
        <v>123956754</v>
      </c>
      <c r="D16" s="100">
        <v>49248814</v>
      </c>
      <c r="E16" s="100">
        <v>0</v>
      </c>
      <c r="F16" s="100">
        <v>372747188</v>
      </c>
      <c r="G16" s="100">
        <v>600237726</v>
      </c>
      <c r="H16" s="100">
        <v>16588411</v>
      </c>
      <c r="I16" s="100">
        <v>1448624730</v>
      </c>
      <c r="J16" s="100">
        <v>396878656</v>
      </c>
      <c r="K16" s="100">
        <v>0</v>
      </c>
      <c r="L16" s="100">
        <v>1881091637</v>
      </c>
    </row>
    <row r="17" spans="1:12">
      <c r="A17" s="99" t="s">
        <v>66</v>
      </c>
      <c r="B17" s="100">
        <v>112420670</v>
      </c>
      <c r="C17" s="100">
        <v>24911320</v>
      </c>
      <c r="D17" s="100">
        <v>5321092</v>
      </c>
      <c r="E17" s="100">
        <v>0</v>
      </c>
      <c r="F17" s="100">
        <v>53390774</v>
      </c>
      <c r="G17" s="100">
        <v>0</v>
      </c>
      <c r="H17" s="100">
        <v>9790520</v>
      </c>
      <c r="I17" s="100">
        <v>220138981</v>
      </c>
      <c r="J17" s="100">
        <v>131274664</v>
      </c>
      <c r="K17" s="100">
        <v>0</v>
      </c>
      <c r="L17" s="100">
        <v>357771830</v>
      </c>
    </row>
    <row r="18" spans="1:12">
      <c r="A18" s="99" t="s">
        <v>67</v>
      </c>
      <c r="B18" s="100">
        <v>77428764</v>
      </c>
      <c r="C18" s="100">
        <v>11642616</v>
      </c>
      <c r="D18" s="100">
        <v>2402771</v>
      </c>
      <c r="E18" s="100">
        <v>0</v>
      </c>
      <c r="F18" s="100">
        <v>25227806</v>
      </c>
      <c r="G18" s="100">
        <v>0</v>
      </c>
      <c r="H18" s="100">
        <v>0</v>
      </c>
      <c r="I18" s="100">
        <v>121837136</v>
      </c>
      <c r="J18" s="100">
        <v>94830497</v>
      </c>
      <c r="K18" s="100">
        <v>0</v>
      </c>
      <c r="L18" s="100">
        <v>221701200</v>
      </c>
    </row>
    <row r="19" spans="1:12">
      <c r="A19" s="99" t="s">
        <v>68</v>
      </c>
      <c r="B19" s="100">
        <v>0</v>
      </c>
      <c r="C19" s="100">
        <v>843173</v>
      </c>
      <c r="D19" s="100">
        <v>5644704</v>
      </c>
      <c r="E19" s="100">
        <v>0</v>
      </c>
      <c r="F19" s="100">
        <v>17981698</v>
      </c>
      <c r="G19" s="100">
        <v>0</v>
      </c>
      <c r="H19" s="100">
        <v>29658008</v>
      </c>
      <c r="I19" s="100">
        <v>54163691</v>
      </c>
      <c r="J19" s="100">
        <v>94565268</v>
      </c>
      <c r="K19" s="100">
        <v>0</v>
      </c>
      <c r="L19" s="100">
        <v>149632109</v>
      </c>
    </row>
    <row r="20" spans="1:12">
      <c r="A20" s="43" t="s">
        <v>105</v>
      </c>
      <c r="B20" s="100">
        <v>138234930</v>
      </c>
      <c r="C20" s="100">
        <v>29838564</v>
      </c>
      <c r="D20" s="100">
        <v>21705303</v>
      </c>
      <c r="E20" s="100">
        <v>6122892</v>
      </c>
      <c r="F20" s="100">
        <v>57831454</v>
      </c>
      <c r="G20" s="100">
        <v>0</v>
      </c>
      <c r="H20" s="100">
        <v>10564614</v>
      </c>
      <c r="I20" s="100">
        <v>267215833</v>
      </c>
      <c r="J20" s="100">
        <v>537408635</v>
      </c>
      <c r="K20" s="100">
        <v>0</v>
      </c>
      <c r="L20" s="100">
        <v>817315912</v>
      </c>
    </row>
    <row r="21" spans="1:12">
      <c r="A21" s="99" t="s">
        <v>70</v>
      </c>
      <c r="B21" s="100">
        <v>1293644</v>
      </c>
      <c r="C21" s="100">
        <v>14493075</v>
      </c>
      <c r="D21" s="100">
        <v>4030375</v>
      </c>
      <c r="E21" s="100">
        <v>758180</v>
      </c>
      <c r="F21" s="100">
        <v>3020673</v>
      </c>
      <c r="G21" s="100">
        <v>0</v>
      </c>
      <c r="H21" s="100">
        <v>0</v>
      </c>
      <c r="I21" s="100">
        <v>23595947</v>
      </c>
      <c r="J21" s="100">
        <v>14937155</v>
      </c>
      <c r="K21" s="100">
        <v>0</v>
      </c>
      <c r="L21" s="100">
        <v>38533102</v>
      </c>
    </row>
    <row r="22" spans="1:12">
      <c r="A22" s="99" t="s">
        <v>71</v>
      </c>
      <c r="B22" s="100">
        <v>3910253</v>
      </c>
      <c r="C22" s="100">
        <v>820832</v>
      </c>
      <c r="D22" s="100">
        <v>785581</v>
      </c>
      <c r="E22" s="100">
        <v>0</v>
      </c>
      <c r="F22" s="100">
        <v>3636348</v>
      </c>
      <c r="G22" s="100">
        <v>0</v>
      </c>
      <c r="H22" s="100">
        <v>0</v>
      </c>
      <c r="I22" s="100">
        <v>9153014</v>
      </c>
      <c r="J22" s="100">
        <v>21157047</v>
      </c>
      <c r="K22" s="100">
        <v>0</v>
      </c>
      <c r="L22" s="100">
        <v>30310061</v>
      </c>
    </row>
    <row r="23" spans="1:12">
      <c r="A23" s="99" t="s">
        <v>72</v>
      </c>
      <c r="B23" s="100">
        <v>7953361</v>
      </c>
      <c r="C23" s="100">
        <v>1325430</v>
      </c>
      <c r="D23" s="100">
        <v>551324</v>
      </c>
      <c r="E23" s="100">
        <v>0</v>
      </c>
      <c r="F23" s="100">
        <v>523201</v>
      </c>
      <c r="G23" s="100">
        <v>0</v>
      </c>
      <c r="H23" s="100">
        <v>2044132</v>
      </c>
      <c r="I23" s="100">
        <v>13442168</v>
      </c>
      <c r="J23" s="100">
        <v>36825357</v>
      </c>
      <c r="K23" s="100">
        <v>0</v>
      </c>
      <c r="L23" s="100">
        <v>50267525</v>
      </c>
    </row>
    <row r="24" spans="1:12">
      <c r="A24" s="99" t="s">
        <v>73</v>
      </c>
      <c r="B24" s="100">
        <v>7454783</v>
      </c>
      <c r="C24" s="100">
        <v>269200</v>
      </c>
      <c r="D24" s="100">
        <v>1924695</v>
      </c>
      <c r="E24" s="100">
        <v>0</v>
      </c>
      <c r="F24" s="100">
        <v>2298517</v>
      </c>
      <c r="G24" s="100">
        <v>0</v>
      </c>
      <c r="H24" s="100">
        <v>301296</v>
      </c>
      <c r="I24" s="100">
        <v>12935996</v>
      </c>
      <c r="J24" s="100">
        <v>10667388</v>
      </c>
      <c r="K24" s="100">
        <v>0</v>
      </c>
      <c r="L24" s="100">
        <v>34861020</v>
      </c>
    </row>
    <row r="25" spans="1:12">
      <c r="A25" s="99" t="s">
        <v>153</v>
      </c>
      <c r="B25" s="100">
        <v>24231354</v>
      </c>
      <c r="C25" s="100">
        <v>4405001</v>
      </c>
      <c r="D25" s="100">
        <v>4882019</v>
      </c>
      <c r="E25" s="100">
        <v>0</v>
      </c>
      <c r="F25" s="100">
        <v>10079220</v>
      </c>
      <c r="G25" s="100">
        <v>0</v>
      </c>
      <c r="H25" s="100">
        <v>4581173</v>
      </c>
      <c r="I25" s="100">
        <v>48178767</v>
      </c>
      <c r="J25" s="100">
        <v>97707716</v>
      </c>
      <c r="K25" s="100">
        <v>0</v>
      </c>
      <c r="L25" s="100">
        <v>145886483</v>
      </c>
    </row>
    <row r="26" spans="1:12">
      <c r="A26" s="99" t="s">
        <v>74</v>
      </c>
      <c r="B26" s="100">
        <v>8032737</v>
      </c>
      <c r="C26" s="100">
        <v>2461652</v>
      </c>
      <c r="D26" s="100">
        <v>714601</v>
      </c>
      <c r="E26" s="100">
        <v>0</v>
      </c>
      <c r="F26" s="100">
        <v>3177792</v>
      </c>
      <c r="G26" s="100">
        <v>0</v>
      </c>
      <c r="H26" s="100">
        <v>208189</v>
      </c>
      <c r="I26" s="100">
        <v>15196125</v>
      </c>
      <c r="J26" s="100">
        <v>20488395</v>
      </c>
      <c r="K26" s="100">
        <v>0</v>
      </c>
      <c r="L26" s="100">
        <v>35721770</v>
      </c>
    </row>
    <row r="27" spans="1:12">
      <c r="A27" s="99" t="s">
        <v>75</v>
      </c>
      <c r="B27" s="100">
        <v>1242635</v>
      </c>
      <c r="C27" s="100">
        <v>208491</v>
      </c>
      <c r="D27" s="100">
        <v>120921</v>
      </c>
      <c r="E27" s="100">
        <v>0</v>
      </c>
      <c r="F27" s="100">
        <v>509580</v>
      </c>
      <c r="G27" s="100">
        <v>0</v>
      </c>
      <c r="H27" s="100">
        <v>82341</v>
      </c>
      <c r="I27" s="100">
        <v>2521371</v>
      </c>
      <c r="J27" s="100">
        <v>10866538</v>
      </c>
      <c r="K27" s="100">
        <v>0</v>
      </c>
      <c r="L27" s="100">
        <v>13387909</v>
      </c>
    </row>
    <row r="28" spans="1:12">
      <c r="A28" s="99" t="s">
        <v>76</v>
      </c>
      <c r="B28" s="100">
        <v>8563811</v>
      </c>
      <c r="C28" s="100">
        <v>0</v>
      </c>
      <c r="D28" s="100">
        <v>0</v>
      </c>
      <c r="E28" s="100">
        <v>0</v>
      </c>
      <c r="F28" s="100">
        <v>3047081</v>
      </c>
      <c r="G28" s="100">
        <v>0</v>
      </c>
      <c r="H28" s="100">
        <v>80032</v>
      </c>
      <c r="I28" s="100">
        <v>11784999</v>
      </c>
      <c r="J28" s="100">
        <v>17780262</v>
      </c>
      <c r="K28" s="100">
        <v>0</v>
      </c>
      <c r="L28" s="100">
        <v>29604690</v>
      </c>
    </row>
    <row r="29" spans="1:12">
      <c r="A29" s="99" t="s">
        <v>77</v>
      </c>
      <c r="B29" s="100">
        <v>4862640</v>
      </c>
      <c r="C29" s="100">
        <v>0</v>
      </c>
      <c r="D29" s="100">
        <v>0</v>
      </c>
      <c r="E29" s="100">
        <v>0</v>
      </c>
      <c r="F29" s="100">
        <v>2129505</v>
      </c>
      <c r="G29" s="100">
        <v>0</v>
      </c>
      <c r="H29" s="100">
        <v>0</v>
      </c>
      <c r="I29" s="100">
        <v>6992145</v>
      </c>
      <c r="J29" s="100">
        <v>18162986</v>
      </c>
      <c r="K29" s="100">
        <v>0</v>
      </c>
      <c r="L29" s="100">
        <v>26512260</v>
      </c>
    </row>
    <row r="30" spans="1:12">
      <c r="A30" s="99" t="s">
        <v>78</v>
      </c>
      <c r="B30" s="100">
        <v>17042644</v>
      </c>
      <c r="C30" s="100">
        <v>3532722</v>
      </c>
      <c r="D30" s="100">
        <v>2317708</v>
      </c>
      <c r="E30" s="100">
        <v>0</v>
      </c>
      <c r="F30" s="100">
        <v>7653813</v>
      </c>
      <c r="G30" s="100">
        <v>0</v>
      </c>
      <c r="H30" s="100">
        <v>678249</v>
      </c>
      <c r="I30" s="100">
        <v>31225136</v>
      </c>
      <c r="J30" s="100">
        <v>44335308</v>
      </c>
      <c r="K30" s="100">
        <v>0</v>
      </c>
      <c r="L30" s="100">
        <v>75560444</v>
      </c>
    </row>
    <row r="31" spans="1:12">
      <c r="A31" s="99" t="s">
        <v>154</v>
      </c>
      <c r="B31" s="100">
        <v>36273422</v>
      </c>
      <c r="C31" s="100">
        <v>0</v>
      </c>
      <c r="D31" s="100">
        <v>0</v>
      </c>
      <c r="E31" s="100">
        <v>5364712</v>
      </c>
      <c r="F31" s="100">
        <v>13440570</v>
      </c>
      <c r="G31" s="100">
        <v>0</v>
      </c>
      <c r="H31" s="100">
        <v>1558935</v>
      </c>
      <c r="I31" s="100">
        <v>56637639</v>
      </c>
      <c r="J31" s="100">
        <v>173235041</v>
      </c>
      <c r="K31" s="100">
        <v>0</v>
      </c>
      <c r="L31" s="100">
        <v>229872680</v>
      </c>
    </row>
    <row r="32" spans="1:12">
      <c r="A32" s="99" t="s">
        <v>79</v>
      </c>
      <c r="B32" s="100">
        <v>11856187</v>
      </c>
      <c r="C32" s="100">
        <v>694807</v>
      </c>
      <c r="D32" s="100">
        <v>3923610</v>
      </c>
      <c r="E32" s="100">
        <v>0</v>
      </c>
      <c r="F32" s="100">
        <v>2469127</v>
      </c>
      <c r="G32" s="100">
        <v>0</v>
      </c>
      <c r="H32" s="100">
        <v>429414</v>
      </c>
      <c r="I32" s="100">
        <v>19450973</v>
      </c>
      <c r="J32" s="100">
        <v>30778794</v>
      </c>
      <c r="K32" s="100">
        <v>0</v>
      </c>
      <c r="L32" s="100">
        <v>50229767</v>
      </c>
    </row>
    <row r="33" spans="1:12">
      <c r="A33" s="99" t="s">
        <v>80</v>
      </c>
      <c r="B33" s="100">
        <v>5456401</v>
      </c>
      <c r="C33" s="100">
        <v>1627354</v>
      </c>
      <c r="D33" s="100">
        <v>2454469</v>
      </c>
      <c r="E33" s="100">
        <v>0</v>
      </c>
      <c r="F33" s="100">
        <v>3639188</v>
      </c>
      <c r="G33" s="100">
        <v>0</v>
      </c>
      <c r="H33" s="100">
        <v>474191</v>
      </c>
      <c r="I33" s="100">
        <v>13706994</v>
      </c>
      <c r="J33" s="100">
        <v>20316020</v>
      </c>
      <c r="K33" s="100">
        <v>0</v>
      </c>
      <c r="L33" s="100">
        <v>34023014</v>
      </c>
    </row>
    <row r="34" spans="1:12">
      <c r="A34" s="99" t="s">
        <v>81</v>
      </c>
      <c r="B34" s="100">
        <v>61058</v>
      </c>
      <c r="C34" s="100">
        <v>0</v>
      </c>
      <c r="D34" s="100">
        <v>0</v>
      </c>
      <c r="E34" s="100">
        <v>0</v>
      </c>
      <c r="F34" s="100">
        <v>2206839</v>
      </c>
      <c r="G34" s="100">
        <v>0</v>
      </c>
      <c r="H34" s="100">
        <v>126662</v>
      </c>
      <c r="I34" s="100">
        <v>2394559</v>
      </c>
      <c r="J34" s="100">
        <v>20150628</v>
      </c>
      <c r="K34" s="100">
        <v>0</v>
      </c>
      <c r="L34" s="100">
        <v>22545187</v>
      </c>
    </row>
    <row r="35" spans="1:12">
      <c r="A35" s="43" t="s">
        <v>138</v>
      </c>
      <c r="B35" s="100">
        <v>902564300</v>
      </c>
      <c r="C35" s="100">
        <v>255837415</v>
      </c>
      <c r="D35" s="100">
        <v>110643576</v>
      </c>
      <c r="E35" s="100">
        <v>11726936</v>
      </c>
      <c r="F35" s="100">
        <v>683565561</v>
      </c>
      <c r="G35" s="100">
        <v>600237726</v>
      </c>
      <c r="H35" s="100">
        <v>102389942</v>
      </c>
      <c r="I35" s="100">
        <v>2769484418</v>
      </c>
      <c r="J35" s="100">
        <v>1815614118</v>
      </c>
      <c r="K35" s="100">
        <v>54905</v>
      </c>
      <c r="L35" s="100">
        <v>4723802402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4"/>
  <sheetViews>
    <sheetView workbookViewId="0">
      <selection activeCell="B43" sqref="B43"/>
    </sheetView>
  </sheetViews>
  <sheetFormatPr defaultRowHeight="8.25"/>
  <sheetData>
    <row r="1" spans="1:16">
      <c r="A1" s="97" t="s">
        <v>82</v>
      </c>
      <c r="B1" s="97" t="s">
        <v>83</v>
      </c>
      <c r="C1" s="97" t="s">
        <v>84</v>
      </c>
      <c r="D1" s="97" t="s">
        <v>85</v>
      </c>
      <c r="E1" s="97" t="s">
        <v>86</v>
      </c>
      <c r="F1" s="97" t="s">
        <v>87</v>
      </c>
      <c r="G1" s="97" t="s">
        <v>88</v>
      </c>
      <c r="H1" s="97" t="s">
        <v>89</v>
      </c>
      <c r="I1" s="97" t="s">
        <v>90</v>
      </c>
      <c r="J1" s="97" t="s">
        <v>91</v>
      </c>
      <c r="K1" s="97" t="s">
        <v>92</v>
      </c>
      <c r="L1" s="97" t="s">
        <v>93</v>
      </c>
      <c r="M1" s="97" t="s">
        <v>94</v>
      </c>
      <c r="N1" s="97" t="s">
        <v>95</v>
      </c>
      <c r="O1" s="97" t="s">
        <v>96</v>
      </c>
      <c r="P1" s="97" t="s">
        <v>97</v>
      </c>
    </row>
    <row r="2" spans="1:16">
      <c r="A2" s="97">
        <v>176628</v>
      </c>
      <c r="B2" s="97" t="s">
        <v>98</v>
      </c>
      <c r="C2" s="97">
        <v>2010</v>
      </c>
      <c r="D2" s="97">
        <v>2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 t="s">
        <v>99</v>
      </c>
    </row>
    <row r="3" spans="1:16">
      <c r="A3" s="97">
        <v>176947</v>
      </c>
      <c r="B3" s="97" t="s">
        <v>100</v>
      </c>
      <c r="C3" s="97">
        <v>2010</v>
      </c>
      <c r="D3" s="97">
        <v>2</v>
      </c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 t="s">
        <v>99</v>
      </c>
    </row>
    <row r="4" spans="1:16">
      <c r="A4" s="97">
        <v>176965</v>
      </c>
      <c r="B4" s="97" t="s">
        <v>64</v>
      </c>
      <c r="C4" s="97">
        <v>2010</v>
      </c>
      <c r="D4" s="97">
        <v>1</v>
      </c>
      <c r="E4" s="97">
        <v>54280160</v>
      </c>
      <c r="F4" s="97">
        <v>1443791</v>
      </c>
      <c r="G4" s="97">
        <v>72344</v>
      </c>
      <c r="H4" s="97">
        <v>0</v>
      </c>
      <c r="I4" s="97">
        <v>25304456</v>
      </c>
      <c r="J4" s="97">
        <v>0</v>
      </c>
      <c r="K4" s="97">
        <v>6411459</v>
      </c>
      <c r="L4" s="97">
        <v>89338965</v>
      </c>
      <c r="M4" s="97">
        <v>82267382</v>
      </c>
      <c r="N4" s="97">
        <v>0</v>
      </c>
      <c r="O4" s="97">
        <v>181521814</v>
      </c>
      <c r="P4" s="97" t="s">
        <v>101</v>
      </c>
    </row>
    <row r="5" spans="1:16">
      <c r="A5" s="97">
        <v>177065</v>
      </c>
      <c r="B5" s="97" t="s">
        <v>102</v>
      </c>
      <c r="C5" s="97">
        <v>2010</v>
      </c>
      <c r="D5" s="97">
        <v>2</v>
      </c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 t="s">
        <v>99</v>
      </c>
    </row>
    <row r="6" spans="1:16">
      <c r="A6" s="97">
        <v>177117</v>
      </c>
      <c r="B6" s="97" t="s">
        <v>103</v>
      </c>
      <c r="C6" s="97">
        <v>2010</v>
      </c>
      <c r="D6" s="97">
        <v>5</v>
      </c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 t="s">
        <v>104</v>
      </c>
    </row>
    <row r="7" spans="1:16">
      <c r="A7" s="97">
        <v>177135</v>
      </c>
      <c r="B7" s="97" t="s">
        <v>70</v>
      </c>
      <c r="C7" s="97">
        <v>2010</v>
      </c>
      <c r="D7" s="97">
        <v>4</v>
      </c>
      <c r="E7" s="97">
        <v>1293644</v>
      </c>
      <c r="F7" s="97">
        <v>14493075</v>
      </c>
      <c r="G7" s="97">
        <v>4030375</v>
      </c>
      <c r="H7" s="97">
        <v>758180</v>
      </c>
      <c r="I7" s="97">
        <v>3020673</v>
      </c>
      <c r="J7" s="97">
        <v>0</v>
      </c>
      <c r="K7" s="97">
        <v>0</v>
      </c>
      <c r="L7" s="97">
        <v>23595947</v>
      </c>
      <c r="M7" s="97">
        <v>14937155</v>
      </c>
      <c r="N7" s="97">
        <v>0</v>
      </c>
      <c r="O7" s="97">
        <v>38533102</v>
      </c>
      <c r="P7" s="97" t="s">
        <v>105</v>
      </c>
    </row>
    <row r="8" spans="1:16">
      <c r="A8" s="97">
        <v>177144</v>
      </c>
      <c r="B8" s="97" t="s">
        <v>106</v>
      </c>
      <c r="C8" s="97">
        <v>2010</v>
      </c>
      <c r="D8" s="97">
        <v>2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 t="s">
        <v>99</v>
      </c>
    </row>
    <row r="9" spans="1:16">
      <c r="A9" s="97">
        <v>177214</v>
      </c>
      <c r="B9" s="97" t="s">
        <v>107</v>
      </c>
      <c r="C9" s="97">
        <v>2010</v>
      </c>
      <c r="D9" s="97">
        <v>2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 t="s">
        <v>99</v>
      </c>
    </row>
    <row r="10" spans="1:16">
      <c r="A10" s="97">
        <v>177250</v>
      </c>
      <c r="B10" s="97" t="s">
        <v>71</v>
      </c>
      <c r="C10" s="97">
        <v>2010</v>
      </c>
      <c r="D10" s="97">
        <v>4</v>
      </c>
      <c r="E10" s="97">
        <v>3910253</v>
      </c>
      <c r="F10" s="97">
        <v>820832</v>
      </c>
      <c r="G10" s="97">
        <v>785581</v>
      </c>
      <c r="H10" s="97">
        <v>0</v>
      </c>
      <c r="I10" s="97">
        <v>3636348</v>
      </c>
      <c r="J10" s="97">
        <v>0</v>
      </c>
      <c r="K10" s="97">
        <v>0</v>
      </c>
      <c r="L10" s="97">
        <v>9153014</v>
      </c>
      <c r="M10" s="97">
        <v>21157047</v>
      </c>
      <c r="N10" s="97">
        <v>0</v>
      </c>
      <c r="O10" s="97">
        <v>30310061</v>
      </c>
      <c r="P10" s="97" t="s">
        <v>105</v>
      </c>
    </row>
    <row r="11" spans="1:16">
      <c r="A11" s="97">
        <v>177339</v>
      </c>
      <c r="B11" s="97" t="s">
        <v>108</v>
      </c>
      <c r="C11" s="97">
        <v>2010</v>
      </c>
      <c r="D11" s="97">
        <v>2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 t="s">
        <v>99</v>
      </c>
    </row>
    <row r="12" spans="1:16">
      <c r="A12" s="97">
        <v>177418</v>
      </c>
      <c r="B12" s="97" t="s">
        <v>109</v>
      </c>
      <c r="C12" s="97">
        <v>2010</v>
      </c>
      <c r="D12" s="97">
        <v>2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 t="s">
        <v>99</v>
      </c>
    </row>
    <row r="13" spans="1:16">
      <c r="A13" s="97">
        <v>177472</v>
      </c>
      <c r="B13" s="97" t="s">
        <v>78</v>
      </c>
      <c r="C13" s="97">
        <v>2010</v>
      </c>
      <c r="D13" s="97">
        <v>4</v>
      </c>
      <c r="E13" s="97">
        <v>17042644</v>
      </c>
      <c r="F13" s="97">
        <v>3532722</v>
      </c>
      <c r="G13" s="97">
        <v>2317708</v>
      </c>
      <c r="H13" s="97">
        <v>0</v>
      </c>
      <c r="I13" s="97">
        <v>7653813</v>
      </c>
      <c r="J13" s="97">
        <v>0</v>
      </c>
      <c r="K13" s="97">
        <v>678249</v>
      </c>
      <c r="L13" s="97">
        <v>31225136</v>
      </c>
      <c r="M13" s="97">
        <v>44335308</v>
      </c>
      <c r="N13" s="97">
        <v>0</v>
      </c>
      <c r="O13" s="97">
        <v>75560444</v>
      </c>
      <c r="P13" s="97" t="s">
        <v>105</v>
      </c>
    </row>
    <row r="14" spans="1:16">
      <c r="A14" s="97">
        <v>177542</v>
      </c>
      <c r="B14" s="97" t="s">
        <v>110</v>
      </c>
      <c r="C14" s="97">
        <v>2010</v>
      </c>
      <c r="D14" s="97">
        <v>2</v>
      </c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 t="s">
        <v>99</v>
      </c>
    </row>
    <row r="15" spans="1:16">
      <c r="A15" s="97">
        <v>177551</v>
      </c>
      <c r="B15" s="97" t="s">
        <v>56</v>
      </c>
      <c r="C15" s="97">
        <v>2010</v>
      </c>
      <c r="D15" s="97">
        <v>1</v>
      </c>
      <c r="E15" s="97">
        <v>3538839</v>
      </c>
      <c r="F15" s="97">
        <v>3026567</v>
      </c>
      <c r="G15" s="97">
        <v>491773</v>
      </c>
      <c r="H15" s="97">
        <v>0</v>
      </c>
      <c r="I15" s="97">
        <v>2288754</v>
      </c>
      <c r="J15" s="97">
        <v>0</v>
      </c>
      <c r="K15" s="97">
        <v>705264</v>
      </c>
      <c r="L15" s="97">
        <v>10146537</v>
      </c>
      <c r="M15" s="97">
        <v>19070885</v>
      </c>
      <c r="N15" s="97">
        <v>0</v>
      </c>
      <c r="O15" s="97">
        <v>31003707</v>
      </c>
      <c r="P15" s="97" t="s">
        <v>101</v>
      </c>
    </row>
    <row r="16" spans="1:16">
      <c r="A16" s="97">
        <v>177676</v>
      </c>
      <c r="B16" s="97" t="s">
        <v>72</v>
      </c>
      <c r="C16" s="97">
        <v>2010</v>
      </c>
      <c r="D16" s="97">
        <v>4</v>
      </c>
      <c r="E16" s="97">
        <v>7953361</v>
      </c>
      <c r="F16" s="97">
        <v>1325430</v>
      </c>
      <c r="G16" s="97">
        <v>551324</v>
      </c>
      <c r="H16" s="97">
        <v>0</v>
      </c>
      <c r="I16" s="97">
        <v>523201</v>
      </c>
      <c r="J16" s="97">
        <v>0</v>
      </c>
      <c r="K16" s="97">
        <v>2044132</v>
      </c>
      <c r="L16" s="97">
        <v>13442168</v>
      </c>
      <c r="M16" s="97">
        <v>36825357</v>
      </c>
      <c r="N16" s="97">
        <v>0</v>
      </c>
      <c r="O16" s="97">
        <v>50267525</v>
      </c>
      <c r="P16" s="97" t="s">
        <v>105</v>
      </c>
    </row>
    <row r="17" spans="1:16">
      <c r="A17" s="97">
        <v>177940</v>
      </c>
      <c r="B17" s="97" t="s">
        <v>69</v>
      </c>
      <c r="C17" s="97">
        <v>2010</v>
      </c>
      <c r="D17" s="97">
        <v>1</v>
      </c>
      <c r="E17" s="97">
        <v>7385338</v>
      </c>
      <c r="F17" s="97">
        <v>2347077</v>
      </c>
      <c r="G17" s="97">
        <v>63900</v>
      </c>
      <c r="H17" s="97">
        <v>0</v>
      </c>
      <c r="I17" s="97">
        <v>4639009</v>
      </c>
      <c r="J17" s="97">
        <v>0</v>
      </c>
      <c r="K17" s="97">
        <v>754067</v>
      </c>
      <c r="L17" s="97">
        <v>15242496</v>
      </c>
      <c r="M17" s="97">
        <v>38636428</v>
      </c>
      <c r="N17" s="97">
        <v>0</v>
      </c>
      <c r="O17" s="97">
        <v>55682208</v>
      </c>
      <c r="P17" s="97" t="s">
        <v>101</v>
      </c>
    </row>
    <row r="18" spans="1:16">
      <c r="A18" s="97">
        <v>177968</v>
      </c>
      <c r="B18" s="97" t="s">
        <v>111</v>
      </c>
      <c r="C18" s="97">
        <v>2010</v>
      </c>
      <c r="D18" s="97">
        <v>2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 t="s">
        <v>99</v>
      </c>
    </row>
    <row r="19" spans="1:16">
      <c r="A19" s="97">
        <v>177977</v>
      </c>
      <c r="B19" s="97" t="s">
        <v>73</v>
      </c>
      <c r="C19" s="97">
        <v>2010</v>
      </c>
      <c r="D19" s="97">
        <v>4</v>
      </c>
      <c r="E19" s="97">
        <v>7454783</v>
      </c>
      <c r="F19" s="97">
        <v>269200</v>
      </c>
      <c r="G19" s="97">
        <v>1924695</v>
      </c>
      <c r="H19" s="97">
        <v>0</v>
      </c>
      <c r="I19" s="97">
        <v>2298517</v>
      </c>
      <c r="J19" s="97">
        <v>0</v>
      </c>
      <c r="K19" s="97">
        <v>301296</v>
      </c>
      <c r="L19" s="97">
        <v>12935996</v>
      </c>
      <c r="M19" s="97">
        <v>10667388</v>
      </c>
      <c r="N19" s="97">
        <v>0</v>
      </c>
      <c r="O19" s="97">
        <v>34861020</v>
      </c>
      <c r="P19" s="97" t="s">
        <v>105</v>
      </c>
    </row>
    <row r="20" spans="1:16">
      <c r="A20" s="97">
        <v>177995</v>
      </c>
      <c r="B20" s="97" t="s">
        <v>112</v>
      </c>
      <c r="C20" s="97">
        <v>2010</v>
      </c>
      <c r="D20" s="97">
        <v>4</v>
      </c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 t="s">
        <v>105</v>
      </c>
    </row>
    <row r="21" spans="1:16">
      <c r="A21" s="97">
        <v>178022</v>
      </c>
      <c r="B21" s="97" t="s">
        <v>113</v>
      </c>
      <c r="C21" s="97">
        <v>2010</v>
      </c>
      <c r="D21" s="97">
        <v>4</v>
      </c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 t="s">
        <v>105</v>
      </c>
    </row>
    <row r="22" spans="1:16">
      <c r="A22" s="97">
        <v>178059</v>
      </c>
      <c r="B22" s="97" t="s">
        <v>114</v>
      </c>
      <c r="C22" s="97">
        <v>2010</v>
      </c>
      <c r="D22" s="97">
        <v>2</v>
      </c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 t="s">
        <v>99</v>
      </c>
    </row>
    <row r="23" spans="1:16">
      <c r="A23" s="97">
        <v>178129</v>
      </c>
      <c r="B23" s="97" t="s">
        <v>153</v>
      </c>
      <c r="C23" s="97">
        <v>2010</v>
      </c>
      <c r="D23" s="97">
        <v>0</v>
      </c>
      <c r="E23" s="97">
        <v>24231354</v>
      </c>
      <c r="F23" s="97">
        <v>4405001</v>
      </c>
      <c r="G23" s="97">
        <v>4882019</v>
      </c>
      <c r="H23" s="97">
        <v>0</v>
      </c>
      <c r="I23" s="97">
        <v>10079220</v>
      </c>
      <c r="J23" s="97">
        <v>0</v>
      </c>
      <c r="K23" s="97">
        <v>4581173</v>
      </c>
      <c r="L23" s="97">
        <v>48178767</v>
      </c>
      <c r="M23" s="97">
        <v>97707716</v>
      </c>
      <c r="N23" s="97">
        <v>0</v>
      </c>
      <c r="O23" s="97">
        <v>145886483</v>
      </c>
      <c r="P23" s="101" t="s">
        <v>105</v>
      </c>
    </row>
    <row r="24" spans="1:16">
      <c r="A24" s="97">
        <v>178217</v>
      </c>
      <c r="B24" s="97" t="s">
        <v>74</v>
      </c>
      <c r="C24" s="97">
        <v>2010</v>
      </c>
      <c r="D24" s="97">
        <v>4</v>
      </c>
      <c r="E24" s="97">
        <v>8032737</v>
      </c>
      <c r="F24" s="97">
        <v>2461652</v>
      </c>
      <c r="G24" s="97">
        <v>714601</v>
      </c>
      <c r="H24" s="97">
        <v>0</v>
      </c>
      <c r="I24" s="97">
        <v>3177792</v>
      </c>
      <c r="J24" s="97">
        <v>0</v>
      </c>
      <c r="K24" s="97">
        <v>208189</v>
      </c>
      <c r="L24" s="97">
        <v>15196125</v>
      </c>
      <c r="M24" s="97">
        <v>20488395</v>
      </c>
      <c r="N24" s="97">
        <v>0</v>
      </c>
      <c r="O24" s="97">
        <v>35721770</v>
      </c>
      <c r="P24" s="97" t="s">
        <v>105</v>
      </c>
    </row>
    <row r="25" spans="1:16">
      <c r="A25" s="97">
        <v>178244</v>
      </c>
      <c r="B25" s="97" t="s">
        <v>115</v>
      </c>
      <c r="C25" s="97">
        <v>2010</v>
      </c>
      <c r="D25" s="97">
        <v>2</v>
      </c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 t="s">
        <v>99</v>
      </c>
    </row>
    <row r="26" spans="1:16">
      <c r="A26" s="97">
        <v>178341</v>
      </c>
      <c r="B26" s="97" t="s">
        <v>57</v>
      </c>
      <c r="C26" s="97">
        <v>2010</v>
      </c>
      <c r="D26" s="97">
        <v>1</v>
      </c>
      <c r="E26" s="97">
        <v>14929071</v>
      </c>
      <c r="F26" s="97">
        <v>3510669</v>
      </c>
      <c r="G26" s="97">
        <v>2998639</v>
      </c>
      <c r="H26" s="97">
        <v>0</v>
      </c>
      <c r="I26" s="97">
        <v>6592137</v>
      </c>
      <c r="J26" s="97">
        <v>0</v>
      </c>
      <c r="K26" s="97">
        <v>1334209</v>
      </c>
      <c r="L26" s="97">
        <v>29475385</v>
      </c>
      <c r="M26" s="97">
        <v>38495018</v>
      </c>
      <c r="N26" s="97">
        <v>54905</v>
      </c>
      <c r="O26" s="97">
        <v>75620588</v>
      </c>
      <c r="P26" s="97" t="s">
        <v>101</v>
      </c>
    </row>
    <row r="27" spans="1:16">
      <c r="A27" s="97">
        <v>178369</v>
      </c>
      <c r="B27" s="97" t="s">
        <v>116</v>
      </c>
      <c r="C27" s="97">
        <v>2010</v>
      </c>
      <c r="D27" s="97">
        <v>2</v>
      </c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 t="s">
        <v>99</v>
      </c>
    </row>
    <row r="28" spans="1:16">
      <c r="A28" s="97">
        <v>178387</v>
      </c>
      <c r="B28" s="97" t="s">
        <v>60</v>
      </c>
      <c r="C28" s="97">
        <v>2010</v>
      </c>
      <c r="D28" s="97">
        <v>1</v>
      </c>
      <c r="E28" s="97">
        <v>14263453</v>
      </c>
      <c r="F28" s="97">
        <v>896548</v>
      </c>
      <c r="G28" s="97">
        <v>1034902</v>
      </c>
      <c r="H28" s="97">
        <v>0</v>
      </c>
      <c r="I28" s="97">
        <v>8340068</v>
      </c>
      <c r="J28" s="97">
        <v>0</v>
      </c>
      <c r="K28" s="97">
        <v>865827</v>
      </c>
      <c r="L28" s="97">
        <v>25400798</v>
      </c>
      <c r="M28" s="97">
        <v>34433606</v>
      </c>
      <c r="N28" s="97">
        <v>0</v>
      </c>
      <c r="O28" s="97">
        <v>85164695</v>
      </c>
      <c r="P28" s="97" t="s">
        <v>101</v>
      </c>
    </row>
    <row r="29" spans="1:16">
      <c r="A29" s="97">
        <v>178396</v>
      </c>
      <c r="B29" s="97" t="s">
        <v>65</v>
      </c>
      <c r="C29" s="97">
        <v>2010</v>
      </c>
      <c r="D29" s="97">
        <v>1</v>
      </c>
      <c r="E29" s="97">
        <v>228697046</v>
      </c>
      <c r="F29" s="97">
        <v>123956754</v>
      </c>
      <c r="G29" s="97">
        <v>49248814</v>
      </c>
      <c r="H29" s="97">
        <v>0</v>
      </c>
      <c r="I29" s="97">
        <v>372747188</v>
      </c>
      <c r="J29" s="97">
        <v>600237726</v>
      </c>
      <c r="K29" s="97">
        <v>16588411</v>
      </c>
      <c r="L29" s="97">
        <v>1448624730</v>
      </c>
      <c r="M29" s="97">
        <v>396878656</v>
      </c>
      <c r="N29" s="97">
        <v>0</v>
      </c>
      <c r="O29" s="97">
        <v>1881091637</v>
      </c>
      <c r="P29" s="97" t="s">
        <v>101</v>
      </c>
    </row>
    <row r="30" spans="1:16">
      <c r="A30" s="97">
        <v>178402</v>
      </c>
      <c r="B30" s="97" t="s">
        <v>66</v>
      </c>
      <c r="C30" s="97">
        <v>2010</v>
      </c>
      <c r="D30" s="97">
        <v>1</v>
      </c>
      <c r="E30" s="97">
        <v>112420670</v>
      </c>
      <c r="F30" s="97">
        <v>24911320</v>
      </c>
      <c r="G30" s="97">
        <v>5321092</v>
      </c>
      <c r="H30" s="97">
        <v>0</v>
      </c>
      <c r="I30" s="97">
        <v>53390774</v>
      </c>
      <c r="J30" s="97">
        <v>0</v>
      </c>
      <c r="K30" s="97">
        <v>9790520</v>
      </c>
      <c r="L30" s="97">
        <v>220138981</v>
      </c>
      <c r="M30" s="97">
        <v>131274664</v>
      </c>
      <c r="N30" s="97">
        <v>0</v>
      </c>
      <c r="O30" s="97">
        <v>357771830</v>
      </c>
      <c r="P30" s="97" t="s">
        <v>101</v>
      </c>
    </row>
    <row r="31" spans="1:16">
      <c r="A31" s="97">
        <v>178411</v>
      </c>
      <c r="B31" s="97" t="s">
        <v>59</v>
      </c>
      <c r="C31" s="97">
        <v>2010</v>
      </c>
      <c r="D31" s="97">
        <v>1</v>
      </c>
      <c r="E31" s="97">
        <v>47795648</v>
      </c>
      <c r="F31" s="97">
        <v>22531636</v>
      </c>
      <c r="G31" s="97">
        <v>3576928</v>
      </c>
      <c r="H31" s="97">
        <v>0</v>
      </c>
      <c r="I31" s="97">
        <v>14992079</v>
      </c>
      <c r="J31" s="97">
        <v>0</v>
      </c>
      <c r="K31" s="97">
        <v>2703268</v>
      </c>
      <c r="L31" s="97">
        <v>105578905</v>
      </c>
      <c r="M31" s="97">
        <v>72074237</v>
      </c>
      <c r="N31" s="97">
        <v>0</v>
      </c>
      <c r="O31" s="97">
        <v>188058600</v>
      </c>
      <c r="P31" s="97" t="s">
        <v>101</v>
      </c>
    </row>
    <row r="32" spans="1:16">
      <c r="A32" s="97">
        <v>178420</v>
      </c>
      <c r="B32" s="97" t="s">
        <v>67</v>
      </c>
      <c r="C32" s="97">
        <v>2010</v>
      </c>
      <c r="D32" s="97">
        <v>1</v>
      </c>
      <c r="E32" s="97">
        <v>77428764</v>
      </c>
      <c r="F32" s="97">
        <v>11642616</v>
      </c>
      <c r="G32" s="97">
        <v>2402771</v>
      </c>
      <c r="H32" s="97">
        <v>0</v>
      </c>
      <c r="I32" s="97">
        <v>25227806</v>
      </c>
      <c r="J32" s="97">
        <v>0</v>
      </c>
      <c r="K32" s="97">
        <v>0</v>
      </c>
      <c r="L32" s="97">
        <v>121837136</v>
      </c>
      <c r="M32" s="97">
        <v>94830497</v>
      </c>
      <c r="N32" s="97">
        <v>0</v>
      </c>
      <c r="O32" s="97">
        <v>221701200</v>
      </c>
      <c r="P32" s="97" t="s">
        <v>101</v>
      </c>
    </row>
    <row r="33" spans="1:16">
      <c r="A33" s="97">
        <v>178439</v>
      </c>
      <c r="B33" s="97" t="s">
        <v>68</v>
      </c>
      <c r="C33" s="97">
        <v>2010</v>
      </c>
      <c r="D33" s="97">
        <v>0</v>
      </c>
      <c r="E33" s="97">
        <v>0</v>
      </c>
      <c r="F33" s="97">
        <v>843173</v>
      </c>
      <c r="G33" s="97">
        <v>5644704</v>
      </c>
      <c r="H33" s="97">
        <v>0</v>
      </c>
      <c r="I33" s="97">
        <v>17981698</v>
      </c>
      <c r="J33" s="97">
        <v>0</v>
      </c>
      <c r="K33" s="97">
        <v>29658008</v>
      </c>
      <c r="L33" s="97">
        <v>54163691</v>
      </c>
      <c r="M33" s="97">
        <v>94565268</v>
      </c>
      <c r="N33" s="97">
        <v>0</v>
      </c>
      <c r="O33" s="97">
        <v>149632109</v>
      </c>
      <c r="P33" s="101" t="s">
        <v>101</v>
      </c>
    </row>
    <row r="34" spans="1:16">
      <c r="A34" s="97">
        <v>178448</v>
      </c>
      <c r="B34" s="97" t="s">
        <v>76</v>
      </c>
      <c r="C34" s="97">
        <v>2010</v>
      </c>
      <c r="D34" s="97">
        <v>4</v>
      </c>
      <c r="E34" s="97">
        <v>8563811</v>
      </c>
      <c r="F34" s="97">
        <v>0</v>
      </c>
      <c r="G34" s="97">
        <v>0</v>
      </c>
      <c r="H34" s="97">
        <v>0</v>
      </c>
      <c r="I34" s="97">
        <v>3047081</v>
      </c>
      <c r="J34" s="97">
        <v>0</v>
      </c>
      <c r="K34" s="97">
        <v>80032</v>
      </c>
      <c r="L34" s="97">
        <v>11784999</v>
      </c>
      <c r="M34" s="97">
        <v>17780262</v>
      </c>
      <c r="N34" s="97">
        <v>0</v>
      </c>
      <c r="O34" s="97">
        <v>29604690</v>
      </c>
      <c r="P34" s="97" t="s">
        <v>105</v>
      </c>
    </row>
    <row r="35" spans="1:16">
      <c r="A35" s="97">
        <v>178615</v>
      </c>
      <c r="B35" s="97" t="s">
        <v>63</v>
      </c>
      <c r="C35" s="97">
        <v>2010</v>
      </c>
      <c r="D35" s="97">
        <v>1</v>
      </c>
      <c r="E35" s="97">
        <v>21446832</v>
      </c>
      <c r="F35" s="97">
        <v>3128572</v>
      </c>
      <c r="G35" s="97">
        <v>465174</v>
      </c>
      <c r="H35" s="97">
        <v>0</v>
      </c>
      <c r="I35" s="97">
        <v>21264255</v>
      </c>
      <c r="J35" s="97">
        <v>0</v>
      </c>
      <c r="K35" s="97">
        <v>1680003</v>
      </c>
      <c r="L35" s="97">
        <v>48583572</v>
      </c>
      <c r="M35" s="97">
        <v>54871395</v>
      </c>
      <c r="N35" s="97">
        <v>0</v>
      </c>
      <c r="O35" s="97">
        <v>109233469</v>
      </c>
      <c r="P35" s="97" t="s">
        <v>101</v>
      </c>
    </row>
    <row r="36" spans="1:16">
      <c r="A36" s="97">
        <v>178624</v>
      </c>
      <c r="B36" s="97" t="s">
        <v>61</v>
      </c>
      <c r="C36" s="97">
        <v>2010</v>
      </c>
      <c r="D36" s="97">
        <v>1</v>
      </c>
      <c r="E36" s="97">
        <v>32049918</v>
      </c>
      <c r="F36" s="97">
        <v>3270106</v>
      </c>
      <c r="G36" s="97">
        <v>3172771</v>
      </c>
      <c r="H36" s="97">
        <v>0</v>
      </c>
      <c r="I36" s="97">
        <v>17507876</v>
      </c>
      <c r="J36" s="97">
        <v>0</v>
      </c>
      <c r="K36" s="97">
        <v>3778278</v>
      </c>
      <c r="L36" s="97">
        <v>61858514</v>
      </c>
      <c r="M36" s="97">
        <v>40949709</v>
      </c>
      <c r="N36" s="97">
        <v>0</v>
      </c>
      <c r="O36" s="97">
        <v>106354964</v>
      </c>
      <c r="P36" s="97" t="s">
        <v>101</v>
      </c>
    </row>
    <row r="37" spans="1:16">
      <c r="A37" s="97">
        <v>178697</v>
      </c>
      <c r="B37" s="97" t="s">
        <v>117</v>
      </c>
      <c r="C37" s="97">
        <v>2010</v>
      </c>
      <c r="D37" s="97">
        <v>2</v>
      </c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 t="s">
        <v>99</v>
      </c>
    </row>
    <row r="38" spans="1:16">
      <c r="A38" s="97">
        <v>178721</v>
      </c>
      <c r="B38" s="97" t="s">
        <v>118</v>
      </c>
      <c r="C38" s="97">
        <v>2010</v>
      </c>
      <c r="D38" s="97">
        <v>2</v>
      </c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 t="s">
        <v>99</v>
      </c>
    </row>
    <row r="39" spans="1:16">
      <c r="A39" s="97">
        <v>178785</v>
      </c>
      <c r="B39" s="97" t="s">
        <v>119</v>
      </c>
      <c r="C39" s="97">
        <v>2010</v>
      </c>
      <c r="D39" s="97">
        <v>4</v>
      </c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 t="s">
        <v>105</v>
      </c>
    </row>
    <row r="40" spans="1:16">
      <c r="A40" s="97">
        <v>179043</v>
      </c>
      <c r="B40" s="97" t="s">
        <v>120</v>
      </c>
      <c r="C40" s="97">
        <v>2010</v>
      </c>
      <c r="D40" s="97">
        <v>2</v>
      </c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 t="s">
        <v>99</v>
      </c>
    </row>
    <row r="41" spans="1:16">
      <c r="A41" s="97">
        <v>179113</v>
      </c>
      <c r="B41" s="97" t="s">
        <v>121</v>
      </c>
      <c r="C41" s="97">
        <v>2010</v>
      </c>
      <c r="D41" s="97">
        <v>4</v>
      </c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 t="s">
        <v>105</v>
      </c>
    </row>
    <row r="42" spans="1:16">
      <c r="A42" s="97">
        <v>179159</v>
      </c>
      <c r="B42" s="97" t="s">
        <v>122</v>
      </c>
      <c r="C42" s="97">
        <v>2010</v>
      </c>
      <c r="D42" s="97">
        <v>2</v>
      </c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 t="s">
        <v>99</v>
      </c>
    </row>
    <row r="43" spans="1:16">
      <c r="A43" s="97">
        <v>179283</v>
      </c>
      <c r="B43" s="97" t="s">
        <v>154</v>
      </c>
      <c r="C43" s="97">
        <v>2010</v>
      </c>
      <c r="D43" s="97">
        <v>0</v>
      </c>
      <c r="E43" s="97">
        <v>36273422</v>
      </c>
      <c r="F43" s="97">
        <v>0</v>
      </c>
      <c r="G43" s="97">
        <v>0</v>
      </c>
      <c r="H43" s="97">
        <v>5364712</v>
      </c>
      <c r="I43" s="97">
        <v>13440570</v>
      </c>
      <c r="J43" s="97">
        <v>0</v>
      </c>
      <c r="K43" s="97">
        <v>1558935</v>
      </c>
      <c r="L43" s="97">
        <v>56637639</v>
      </c>
      <c r="M43" s="97">
        <v>173235041</v>
      </c>
      <c r="N43" s="97">
        <v>0</v>
      </c>
      <c r="O43" s="97">
        <v>229872680</v>
      </c>
      <c r="P43" s="101" t="s">
        <v>105</v>
      </c>
    </row>
    <row r="44" spans="1:16">
      <c r="A44" s="97">
        <v>179292</v>
      </c>
      <c r="B44" s="97" t="s">
        <v>123</v>
      </c>
      <c r="C44" s="97">
        <v>2010</v>
      </c>
      <c r="D44" s="97">
        <v>4</v>
      </c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 t="s">
        <v>105</v>
      </c>
    </row>
    <row r="45" spans="1:16">
      <c r="A45" s="97">
        <v>179308</v>
      </c>
      <c r="B45" s="97" t="s">
        <v>124</v>
      </c>
      <c r="C45" s="97">
        <v>2010</v>
      </c>
      <c r="D45" s="97">
        <v>4</v>
      </c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 t="s">
        <v>105</v>
      </c>
    </row>
    <row r="46" spans="1:16">
      <c r="A46" s="97">
        <v>179326</v>
      </c>
      <c r="B46" s="97" t="s">
        <v>125</v>
      </c>
      <c r="C46" s="97">
        <v>2010</v>
      </c>
      <c r="D46" s="97">
        <v>2</v>
      </c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 t="s">
        <v>99</v>
      </c>
    </row>
    <row r="47" spans="1:16">
      <c r="A47" s="97">
        <v>179344</v>
      </c>
      <c r="B47" s="97" t="s">
        <v>75</v>
      </c>
      <c r="C47" s="97">
        <v>2010</v>
      </c>
      <c r="D47" s="97">
        <v>4</v>
      </c>
      <c r="E47" s="97">
        <v>1242635</v>
      </c>
      <c r="F47" s="97">
        <v>208491</v>
      </c>
      <c r="G47" s="97">
        <v>120921</v>
      </c>
      <c r="H47" s="97">
        <v>0</v>
      </c>
      <c r="I47" s="97">
        <v>509580</v>
      </c>
      <c r="J47" s="97">
        <v>0</v>
      </c>
      <c r="K47" s="97">
        <v>82341</v>
      </c>
      <c r="L47" s="97">
        <v>2521371</v>
      </c>
      <c r="M47" s="97">
        <v>10866538</v>
      </c>
      <c r="N47" s="97">
        <v>0</v>
      </c>
      <c r="O47" s="97">
        <v>13387909</v>
      </c>
      <c r="P47" s="97" t="s">
        <v>105</v>
      </c>
    </row>
    <row r="48" spans="1:16">
      <c r="A48" s="97">
        <v>179539</v>
      </c>
      <c r="B48" s="97" t="s">
        <v>80</v>
      </c>
      <c r="C48" s="97">
        <v>2010</v>
      </c>
      <c r="D48" s="97">
        <v>4</v>
      </c>
      <c r="E48" s="97">
        <v>5456401</v>
      </c>
      <c r="F48" s="97">
        <v>1627354</v>
      </c>
      <c r="G48" s="97">
        <v>2454469</v>
      </c>
      <c r="H48" s="97">
        <v>0</v>
      </c>
      <c r="I48" s="97">
        <v>3639188</v>
      </c>
      <c r="J48" s="97">
        <v>0</v>
      </c>
      <c r="K48" s="97">
        <v>474191</v>
      </c>
      <c r="L48" s="97">
        <v>13706994</v>
      </c>
      <c r="M48" s="97">
        <v>20316020</v>
      </c>
      <c r="N48" s="97">
        <v>0</v>
      </c>
      <c r="O48" s="97">
        <v>34023014</v>
      </c>
      <c r="P48" s="97" t="s">
        <v>105</v>
      </c>
    </row>
    <row r="49" spans="1:16">
      <c r="A49" s="97">
        <v>179548</v>
      </c>
      <c r="B49" s="97" t="s">
        <v>126</v>
      </c>
      <c r="C49" s="97">
        <v>2010</v>
      </c>
      <c r="D49" s="97">
        <v>2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 t="s">
        <v>99</v>
      </c>
    </row>
    <row r="50" spans="1:16">
      <c r="A50" s="97">
        <v>179557</v>
      </c>
      <c r="B50" s="97" t="s">
        <v>62</v>
      </c>
      <c r="C50" s="97">
        <v>2010</v>
      </c>
      <c r="D50" s="97">
        <v>1</v>
      </c>
      <c r="E50" s="97">
        <v>54649748</v>
      </c>
      <c r="F50" s="97">
        <v>8248556</v>
      </c>
      <c r="G50" s="97">
        <v>6494697</v>
      </c>
      <c r="H50" s="97">
        <v>93548</v>
      </c>
      <c r="I50" s="97">
        <v>23797928</v>
      </c>
      <c r="J50" s="97">
        <v>0</v>
      </c>
      <c r="K50" s="97">
        <v>3565263</v>
      </c>
      <c r="L50" s="97">
        <v>101082436</v>
      </c>
      <c r="M50" s="97">
        <v>66967754</v>
      </c>
      <c r="N50" s="97">
        <v>0</v>
      </c>
      <c r="O50" s="97">
        <v>172465531</v>
      </c>
      <c r="P50" s="97" t="s">
        <v>101</v>
      </c>
    </row>
    <row r="51" spans="1:16">
      <c r="A51" s="97">
        <v>179566</v>
      </c>
      <c r="B51" s="97" t="s">
        <v>58</v>
      </c>
      <c r="C51" s="97">
        <v>2010</v>
      </c>
      <c r="D51" s="97">
        <v>1</v>
      </c>
      <c r="E51" s="97">
        <v>95443883</v>
      </c>
      <c r="F51" s="97">
        <v>16241466</v>
      </c>
      <c r="G51" s="97">
        <v>7949764</v>
      </c>
      <c r="H51" s="97">
        <v>5510496</v>
      </c>
      <c r="I51" s="97">
        <v>31660079</v>
      </c>
      <c r="J51" s="97">
        <v>0</v>
      </c>
      <c r="K51" s="97">
        <v>13990751</v>
      </c>
      <c r="L51" s="97">
        <v>170796439</v>
      </c>
      <c r="M51" s="97">
        <v>112889984</v>
      </c>
      <c r="N51" s="97">
        <v>0</v>
      </c>
      <c r="O51" s="97">
        <v>291184138</v>
      </c>
      <c r="P51" s="97" t="s">
        <v>101</v>
      </c>
    </row>
    <row r="52" spans="1:16">
      <c r="A52" s="97">
        <v>179645</v>
      </c>
      <c r="B52" s="97" t="s">
        <v>81</v>
      </c>
      <c r="C52" s="97">
        <v>2010</v>
      </c>
      <c r="D52" s="97">
        <v>4</v>
      </c>
      <c r="E52" s="97">
        <v>61058</v>
      </c>
      <c r="F52" s="97">
        <v>0</v>
      </c>
      <c r="G52" s="97">
        <v>0</v>
      </c>
      <c r="H52" s="97">
        <v>0</v>
      </c>
      <c r="I52" s="97">
        <v>2206839</v>
      </c>
      <c r="J52" s="97">
        <v>0</v>
      </c>
      <c r="K52" s="97">
        <v>126662</v>
      </c>
      <c r="L52" s="97">
        <v>2394559</v>
      </c>
      <c r="M52" s="97">
        <v>20150628</v>
      </c>
      <c r="N52" s="97">
        <v>0</v>
      </c>
      <c r="O52" s="97">
        <v>22545187</v>
      </c>
      <c r="P52" s="97" t="s">
        <v>105</v>
      </c>
    </row>
    <row r="53" spans="1:16">
      <c r="A53" s="97">
        <v>179715</v>
      </c>
      <c r="B53" s="97" t="s">
        <v>77</v>
      </c>
      <c r="C53" s="97">
        <v>2010</v>
      </c>
      <c r="D53" s="97">
        <v>4</v>
      </c>
      <c r="E53" s="97">
        <v>4862640</v>
      </c>
      <c r="F53" s="97">
        <v>0</v>
      </c>
      <c r="G53" s="97">
        <v>0</v>
      </c>
      <c r="H53" s="97">
        <v>0</v>
      </c>
      <c r="I53" s="97">
        <v>2129505</v>
      </c>
      <c r="J53" s="97">
        <v>0</v>
      </c>
      <c r="K53" s="97">
        <v>0</v>
      </c>
      <c r="L53" s="97">
        <v>6992145</v>
      </c>
      <c r="M53" s="97">
        <v>18162986</v>
      </c>
      <c r="N53" s="97">
        <v>0</v>
      </c>
      <c r="O53" s="97">
        <v>26512260</v>
      </c>
      <c r="P53" s="97" t="s">
        <v>105</v>
      </c>
    </row>
    <row r="54" spans="1:16">
      <c r="A54" s="97">
        <v>179867</v>
      </c>
      <c r="B54" s="97" t="s">
        <v>127</v>
      </c>
      <c r="C54" s="97">
        <v>2010</v>
      </c>
      <c r="D54" s="97">
        <v>2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 t="s">
        <v>99</v>
      </c>
    </row>
    <row r="55" spans="1:16">
      <c r="A55" s="97">
        <v>179894</v>
      </c>
      <c r="B55" s="97" t="s">
        <v>128</v>
      </c>
      <c r="C55" s="97">
        <v>2010</v>
      </c>
      <c r="D55" s="97">
        <v>2</v>
      </c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 t="s">
        <v>99</v>
      </c>
    </row>
    <row r="56" spans="1:16">
      <c r="A56" s="97">
        <v>179919</v>
      </c>
      <c r="B56" s="97" t="s">
        <v>129</v>
      </c>
      <c r="C56" s="97">
        <v>2010</v>
      </c>
      <c r="D56" s="97">
        <v>5</v>
      </c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 t="s">
        <v>104</v>
      </c>
    </row>
    <row r="57" spans="1:16">
      <c r="A57" s="97">
        <v>179946</v>
      </c>
      <c r="B57" s="97" t="s">
        <v>130</v>
      </c>
      <c r="C57" s="97">
        <v>2010</v>
      </c>
      <c r="D57" s="97">
        <v>2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 t="s">
        <v>99</v>
      </c>
    </row>
    <row r="58" spans="1:16">
      <c r="A58" s="97">
        <v>179955</v>
      </c>
      <c r="B58" s="97" t="s">
        <v>131</v>
      </c>
      <c r="C58" s="97">
        <v>2010</v>
      </c>
      <c r="D58" s="97">
        <v>2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 t="s">
        <v>99</v>
      </c>
    </row>
    <row r="59" spans="1:16">
      <c r="A59" s="97">
        <v>179964</v>
      </c>
      <c r="B59" s="97" t="s">
        <v>132</v>
      </c>
      <c r="C59" s="97">
        <v>2010</v>
      </c>
      <c r="D59" s="97">
        <v>2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 t="s">
        <v>99</v>
      </c>
    </row>
    <row r="60" spans="1:16">
      <c r="A60" s="97">
        <v>262031</v>
      </c>
      <c r="B60" s="97" t="s">
        <v>79</v>
      </c>
      <c r="C60" s="97">
        <v>2010</v>
      </c>
      <c r="D60" s="97">
        <v>4</v>
      </c>
      <c r="E60" s="97">
        <v>11856187</v>
      </c>
      <c r="F60" s="97">
        <v>694807</v>
      </c>
      <c r="G60" s="97">
        <v>3923610</v>
      </c>
      <c r="H60" s="97">
        <v>0</v>
      </c>
      <c r="I60" s="97">
        <v>2469127</v>
      </c>
      <c r="J60" s="97">
        <v>0</v>
      </c>
      <c r="K60" s="97">
        <v>429414</v>
      </c>
      <c r="L60" s="97">
        <v>19450973</v>
      </c>
      <c r="M60" s="97">
        <v>30778794</v>
      </c>
      <c r="N60" s="97">
        <v>0</v>
      </c>
      <c r="O60" s="97">
        <v>50229767</v>
      </c>
      <c r="P60" s="97" t="s">
        <v>105</v>
      </c>
    </row>
    <row r="61" spans="1:16">
      <c r="A61" s="97">
        <v>440305</v>
      </c>
      <c r="B61" s="97" t="s">
        <v>133</v>
      </c>
      <c r="C61" s="97">
        <v>2010</v>
      </c>
      <c r="D61" s="97">
        <v>4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 t="s">
        <v>105</v>
      </c>
    </row>
    <row r="62" spans="1:16">
      <c r="A62" s="97">
        <v>442000</v>
      </c>
      <c r="B62" s="97" t="s">
        <v>134</v>
      </c>
      <c r="C62" s="97">
        <v>2010</v>
      </c>
      <c r="D62" s="97">
        <v>4</v>
      </c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 t="s">
        <v>105</v>
      </c>
    </row>
    <row r="63" spans="1:16">
      <c r="A63" s="97">
        <v>445267</v>
      </c>
      <c r="B63" s="97" t="s">
        <v>135</v>
      </c>
      <c r="C63" s="97">
        <v>2010</v>
      </c>
      <c r="D63" s="97">
        <v>2</v>
      </c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 t="s">
        <v>99</v>
      </c>
    </row>
    <row r="64" spans="1:16">
      <c r="A64" s="97">
        <v>450137</v>
      </c>
      <c r="B64" s="97" t="s">
        <v>136</v>
      </c>
      <c r="C64" s="97">
        <v>2010</v>
      </c>
      <c r="D64" s="97">
        <v>4</v>
      </c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 89 - Current Fund Revenue</vt:lpstr>
      <vt:lpstr>Sector Trends</vt:lpstr>
      <vt:lpstr>pivot</vt:lpstr>
      <vt:lpstr>data</vt:lpstr>
      <vt:lpstr>'Table 89 - Current Fund Revenue'!Print_Area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echamber</cp:lastModifiedBy>
  <cp:lastPrinted>2011-12-05T20:18:17Z</cp:lastPrinted>
  <dcterms:created xsi:type="dcterms:W3CDTF">2003-06-19T21:47:27Z</dcterms:created>
  <dcterms:modified xsi:type="dcterms:W3CDTF">2011-12-05T20:18:19Z</dcterms:modified>
</cp:coreProperties>
</file>